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8130" activeTab="0"/>
  </bookViews>
  <sheets>
    <sheet name="Отчет" sheetId="1" r:id="rId1"/>
  </sheets>
  <definedNames>
    <definedName name="_xlnm.Print_Titles" localSheetId="0">'Отчет'!$5:$6</definedName>
    <definedName name="_xlnm.Print_Area" localSheetId="0">'Отчет'!$A$2:$R$230</definedName>
  </definedNames>
  <calcPr fullCalcOnLoad="1"/>
</workbook>
</file>

<file path=xl/sharedStrings.xml><?xml version="1.0" encoding="utf-8"?>
<sst xmlns="http://schemas.openxmlformats.org/spreadsheetml/2006/main" count="522" uniqueCount="259">
  <si>
    <t>№             п/п</t>
  </si>
  <si>
    <t>Объем финансирования, тыс. руб.</t>
  </si>
  <si>
    <t xml:space="preserve">Уточненный план  </t>
  </si>
  <si>
    <t xml:space="preserve">Фактически исполненный           </t>
  </si>
  <si>
    <t>Наименование показателя</t>
  </si>
  <si>
    <t>Ед.       измерения</t>
  </si>
  <si>
    <t xml:space="preserve">Утвержденный план             </t>
  </si>
  <si>
    <t xml:space="preserve">Фактическое значение  </t>
  </si>
  <si>
    <t>Вес показателя</t>
  </si>
  <si>
    <t>1.</t>
  </si>
  <si>
    <t xml:space="preserve">Уровень достижения целевого показателя,% </t>
  </si>
  <si>
    <t>Наименованиемуниципальной программы,  подпрограммы, мероприятия программы</t>
  </si>
  <si>
    <t>Показатели эффективности реализации программы</t>
  </si>
  <si>
    <t>%</t>
  </si>
  <si>
    <t>ед.</t>
  </si>
  <si>
    <t>чел.</t>
  </si>
  <si>
    <t>100</t>
  </si>
  <si>
    <t>Источник финансирования</t>
  </si>
  <si>
    <t>шт.</t>
  </si>
  <si>
    <t>Муниципальная программа "Развитие системы образования Нытвенского муниципального района"</t>
  </si>
  <si>
    <t>Цель: Комплексное и эффективное развитие  муниципальной системы образования, обеспечивающее повышение доступности качества образования, посредством создания условий для индивидуализации образования и использования инновационных механизмов воспитания и социализации личности, формирование здорового образа жизни, как важного фактора устойчивого социально-экономического и социокультурного развития района в интересах человека, общества и государства.</t>
  </si>
  <si>
    <t>Удовлетворенность населения доступностью и качеством услуг общего образования по итогам опросов общественного мнения</t>
  </si>
  <si>
    <t>Доля детей от 3 до 7 лет, стоящих в очереди в дошкольные образовательные организации</t>
  </si>
  <si>
    <t>Доля муниципальных образовательных учреждений Нытвенского района, имеющих лицензию на образовательную деятельность</t>
  </si>
  <si>
    <t>Доля детей, охваченных образовательными программами дополнительного образования детей, в общей численности детей и молодежи в возрасте 5 – 18 лет</t>
  </si>
  <si>
    <t>Удельный вес учащихся организаций общего образования, обучающихся в соответствии с новым федеральным государственным образовательным стандартом</t>
  </si>
  <si>
    <t>Доля детей и молодежи, ставших победителями и призерами краевых, всероссийских, международных мероприятий (от общего количества участников)</t>
  </si>
  <si>
    <t>Увеличена доля учащихся, получивших 225 баллов и выше по результатам ЕГЭ по трем предметам, по отношению ко всем обучающимся, сдающим ЕГЭ</t>
  </si>
  <si>
    <t>Средний балл по всем предметам ЕГЭ в Нытвенском муниципальном районе на уровне аналогичного показателя в РФ</t>
  </si>
  <si>
    <t xml:space="preserve">Увеличена доля выпускников 11-х классов, получивших аттестаты о среднем общем образовании </t>
  </si>
  <si>
    <t>Снижена разница результатов ЕГЭ между лучшими и худшими средними показателями школ Нытвенского муниципального района до 1,43 ед.</t>
  </si>
  <si>
    <t>Удельный вес численности учителей Нытвенского муниципального района в возрасте до 30 лет в общей численности учителей общеобразовательных организаций</t>
  </si>
  <si>
    <t>педагогических работников образовательных организаций дошкольного образования доведена до средней заработной платы в экономике НМР;</t>
  </si>
  <si>
    <t>педагогических работников образовательных организаций общего образования доведена до средней заработной платы в экономике НМР;</t>
  </si>
  <si>
    <t>педагогических работников образовательных организаций дополнительного образования доведена до средней заработной платы в экономике НМР;</t>
  </si>
  <si>
    <t>Удельный вес образовательных организаций, в которых оценка деятельности руководителей и педагогических работников осуществляется на основании показателей эффективности деятельности</t>
  </si>
  <si>
    <t>Краевой бюджет (тыс.руб)</t>
  </si>
  <si>
    <t>Местный бюджет (тыс.руб)</t>
  </si>
  <si>
    <t>Итого:</t>
  </si>
  <si>
    <t>% исполнения</t>
  </si>
  <si>
    <t>Муниципалльная программа "Развитие системы образования Нытвенского муниципального района"</t>
  </si>
  <si>
    <t>Муниципальная программа "Развитие культуры и искусства Нытвенского муниципального района"</t>
  </si>
  <si>
    <t>Муниципальная программа "Развитие физической культуры, спорта и формирование здорового образа жизни в Нытвенском муниципальном районе"</t>
  </si>
  <si>
    <t>Муниципальная программа "Обеспечение безопасности жизнедеятельности населения Нытвенского муниципального района"</t>
  </si>
  <si>
    <t>Снижение числа погибших в результате преступлений</t>
  </si>
  <si>
    <t>Уровень преступности на 10 тыс. населения.</t>
  </si>
  <si>
    <t>Число ДТП</t>
  </si>
  <si>
    <t>Снижение числа погибших в результате ДТП</t>
  </si>
  <si>
    <t>Снижение числа погибших в результате чрезвычайных ситуаций и происшествий на водных объектах</t>
  </si>
  <si>
    <t>Число пожаров</t>
  </si>
  <si>
    <t>Количество людей, погибших на пожарах</t>
  </si>
  <si>
    <t>Исключение гибели людей в результате экстремистских и террористических актов</t>
  </si>
  <si>
    <t>Число происшествий, преступлений, имеющих  экстремистскую и террористическую окраску.</t>
  </si>
  <si>
    <t>Уровень исполнения целевых показателей муниципальной программы</t>
  </si>
  <si>
    <t>Муниципальная программа "Развитие сельского хозяйства и регулирования сельскохозяйственой продукции, сырья и продовольствия в Нытвенском муниципальном районе""</t>
  </si>
  <si>
    <t>Районный бюджет, тыс. руб.</t>
  </si>
  <si>
    <t>Краевой бюджет, тыс. руб.</t>
  </si>
  <si>
    <t>Федеральный бюджет (тыс. руб.)</t>
  </si>
  <si>
    <t>Бюджет городских (сельских) поселений, тыс. руб.</t>
  </si>
  <si>
    <t>Внебюджетные источники, тыс. руб.</t>
  </si>
  <si>
    <t>Муниципальная программа "Строительство, реконструкцияи приведение в нормативное состояние объектов общественной инфраструктуры Нытвенского  муниципального района"</t>
  </si>
  <si>
    <t>Протяженность отремонтированных автомобильных  дорог общего пользования местного значения, км</t>
  </si>
  <si>
    <t>Повышение квалификации сотрудников в рамках реализации программы, чел</t>
  </si>
  <si>
    <t xml:space="preserve">Краевой бюджет (тыс. руб.)       </t>
  </si>
  <si>
    <t>Федеральный бюджет (тыс. руб)</t>
  </si>
  <si>
    <t>Районный бюджет (тыс.руб)</t>
  </si>
  <si>
    <t>Бюджеты поселений  (тыс. руб)</t>
  </si>
  <si>
    <t>Муниципальная программа «Охрана окружающей среды на территории Нытвенского  муниципального района»</t>
  </si>
  <si>
    <t>Районный бюджет (тыс. руб.)</t>
  </si>
  <si>
    <t>Бюджеты поселений (тыс. руб.)</t>
  </si>
  <si>
    <t>Внебюджетные источники (тыс. руб.)</t>
  </si>
  <si>
    <t>Итого, тыс. руб.</t>
  </si>
  <si>
    <t>-</t>
  </si>
  <si>
    <t>Муниципальная программа "Устойчиво развитие сельских территорий в Нытвенском муниципальном районе"</t>
  </si>
  <si>
    <t>Ведомственная целевая программа «Развитие малого и среднего предпринимательства в Нытвенском муниципальном районе»</t>
  </si>
  <si>
    <t>Доля налоговых поступлений от субъектов  малого и среднего предпринимательства в общей сумме налоговых доходов консолидированного бюджета</t>
  </si>
  <si>
    <t xml:space="preserve">Доля среднесписочной численности работников малых и средних предприятий в среднесписочной численности работников  всех предприятий </t>
  </si>
  <si>
    <t>Количество субъектов малого и среднего предпринимательства на тысячу человек населения</t>
  </si>
  <si>
    <t>Количество  субъектов малого и среднего предпринимательства – получателей субсидий.</t>
  </si>
  <si>
    <t>Ведомственная целевая программа «Обеспечение жильем молодых семей в Нытвенском муниципальном районе»</t>
  </si>
  <si>
    <t>Краевой бюджет (тыс. руб)</t>
  </si>
  <si>
    <t>ИТОГО:</t>
  </si>
  <si>
    <t>Численность населения, занимающихся физической культурой</t>
  </si>
  <si>
    <t>Доля детей в возрасте 7-17 лет, систематически занимающихся  физической культурой, и спортом в общей численности детей данной категории</t>
  </si>
  <si>
    <t>Количество проведенных спортивно-массовых, физкультурно-оздоровительных мероприятий, соревнований и турниров с населением района</t>
  </si>
  <si>
    <t>Доля оснащенности инвентарем и оборудованием «Детско-юношеской школы» г. Нытва</t>
  </si>
  <si>
    <t>Количество краевых, всероссийских, международных и других уровней соревнований в которых принимали участие спортсмены лыжники</t>
  </si>
  <si>
    <t>Количество завоеванных медалей лыжниками на соревнованиях разных уровней</t>
  </si>
  <si>
    <t>Доля оснащенности инвентарем и оборудованием ДЮЦ по видам спорта</t>
  </si>
  <si>
    <t>Количество краевых, всероссийских, международных и других уровней соревнований в которых принимали участие спортсмены ДЮЦ</t>
  </si>
  <si>
    <t>Количество завоеванных медалей спортсменами ДЮЦ на соревнованиях разных уровней</t>
  </si>
  <si>
    <t>Доля спортсменов и тренеров, обеспеченных спортивным оборудованием, инвентарем и экипировкой</t>
  </si>
  <si>
    <t>Количество краевых, всероссийских и международных соревнований, в которых принимали участие  спортсмены Нытвенского район</t>
  </si>
  <si>
    <t>Количество завоеванных медалей  на соревнованиях разных уровней</t>
  </si>
  <si>
    <t>Количество поощренных спортсменов и тренеров, имеющих выдающиеся достижения и особые заслуги в области физической культуры и спорта</t>
  </si>
  <si>
    <t>Краевой бюджет, (тыс. руб.)</t>
  </si>
  <si>
    <t>Районный бюджет, (тыс. руб.)</t>
  </si>
  <si>
    <t>Внебюджетные источники тыс. руб)</t>
  </si>
  <si>
    <t>Количество публикаций в электронных и печатных СМИ, освещающих вопросы физической культуры и здорового образа жизни</t>
  </si>
  <si>
    <t xml:space="preserve">Цель: Увеличение численности населения Нытвенского района, систематически занимающегося физической культурой, спортом и формированием здорового образа жизни. </t>
  </si>
  <si>
    <t xml:space="preserve">Задачи: Пропаганда физической культуры и здорового образа жизни. Организация проведения спортивно-массовых мероприятий и соревнований. Развитие детско-юношеского спорта на территории Нытвенского муниципального района. Развитие спорта различных социальных групп населения на территории Нытвенского муниципального района
</t>
  </si>
  <si>
    <t>Цель: Обеспечение безопасности жизнедеятельности населения Нытвенского муниципального района</t>
  </si>
  <si>
    <t xml:space="preserve">Задача 1. Основные задачи программы:
1. Повышение уровня безопасности жизнедеятельности граждан, проживающих на территории Нытвенского муниципального района, предупреждение и профилактика возникновения происшествий, чрезвычайных ситуаций, представляющих опасность для их жизни, здоровья, собственности.
2. Снижение числа погибших на водных объектах района.
3. Снижение числа погибших на объектах транспортной инфраструктуры района.
4. Укрепление законности и правопорядка за счет совершенствования системы государственного и общественного воздействия на причины и условия совершения правонарушений, в том числе совершенствования государственной системы профилактики правонарушений и повышения эффективности профилактической деятельности.
5. Повышение уровня межведомственного взаимодействия по профилактике терроризма и экстремизма. 
6. Снижение количества погибших и травмированных при опасностях, возникающих при ведении военных действий или вследствие этих действий.
7. Снижение числа погибших при возникновении чрезвычайных ситуаций природного и техногенного характера на территории района.
8. Повышение уровня защищенности населения района от пожаров, проявлений терроризма и экстремизма.
9. Усиление антитеррористической защищенности критически важных объектов, мест массового пребывания людей, объектов жизнеобеспечения, которые могут быть избраны террористами в качестве потенциальных целей преступных посягательств.
10. Обеспечение  в течение планового периода деятельности  муниципального казенного учреждения «Служба гражданской защиты», позволяющее полноценно и качественно решать задачи в соответствии с Уставом учреждения. 
</t>
  </si>
  <si>
    <t>зарег. случаев</t>
  </si>
  <si>
    <t>Цель: Создание условий развития производства и реализации сельскохозяйственной продукции</t>
  </si>
  <si>
    <t xml:space="preserve">Задача: 1. Создание условий для устойчивого развития отрасли сельского хозяйства путем сохранения и воспроизводства используемого ресурсного потенциала.
2. Организационное, информационное, консультационное обеспечение субъектов малых форм хозяйствования на селе, способствующее развитию сельскохозяйственной деятельности
</t>
  </si>
  <si>
    <t>участники</t>
  </si>
  <si>
    <t>Количество участников в ярмарочных мероприятиях</t>
  </si>
  <si>
    <t>Рентабельность производства</t>
  </si>
  <si>
    <t>Создание новых крестьянских (фермерских) хозяйств</t>
  </si>
  <si>
    <t>руб.</t>
  </si>
  <si>
    <t>тыс.руб.</t>
  </si>
  <si>
    <t>Количество крестьянских (фермерских) хозяйств состоящих в реестре бюджетополучателей</t>
  </si>
  <si>
    <t xml:space="preserve">Привлечение краевых и федеральных финансовых средств для развития малых форм хозяйствования Нытвенского района </t>
  </si>
  <si>
    <t>Среднемесячная заработная плата работников, занятых в с/х производстве</t>
  </si>
  <si>
    <t>Уровень исполнения целевых показателей Программы</t>
  </si>
  <si>
    <t>Цель: Существенное улучшение качества жизни населения на территории Нытвенского муниципального района, путем развития транспортной, инженерной и общественной инфраструктуры.</t>
  </si>
  <si>
    <t>км.</t>
  </si>
  <si>
    <t>Цель: Целью муниципальной программы являются повышение экологической безопасности территории Нытвенского муниципального района и его населения, сохранение и восстановление природных экосистем и обеспечение конституционных прав граждан на благоприятную окружающую среду</t>
  </si>
  <si>
    <t>Цель: Снижение расходов бюджета Нытвенского муниципального района на энергоснабжение муниципальных зданий за счет рационального использования всех энергетических ресурсов и повышение эффективности их использования</t>
  </si>
  <si>
    <t xml:space="preserve">Задача :1. Оснащение зданий,  используемых муниципальными учреждениями, приборами регулировки;
2. Устранение последствий неудовлетворительной эксплуатации инженерных сетей тепло и энергоснабжения;
3. Внедрение энергоэффективных устройств;
4. Ремонт и замена оконных блоков;
5. Ремонт и замена входных групп, замена входных дверей;
6. Улучшение теплоизоляции конструкций зданий;  
</t>
  </si>
  <si>
    <t xml:space="preserve">Муниципальная программа «Энергосбережение и повышение энергетической эффективности в Нытвенском муниципальном районе» </t>
  </si>
  <si>
    <t>Переход на полный учет потребления энергетических ресурсов по приборам учета, на оплату за фактически потребляемые объемы</t>
  </si>
  <si>
    <t>Ежегодное сокращение энергопотребления на 3%,без учета коэффициента дефлятора</t>
  </si>
  <si>
    <t>Цель: Повышение профессионального уровня муниципальных служащих и выборных должностных лиц в органах местного самоуправления Нытвенского муниципального района</t>
  </si>
  <si>
    <t xml:space="preserve">Задача 1:Организация условий для повышения профессионально-квалификационного уровня муниципальных служащих и выборных должностных лиц;
Повышение эффективности и результативности профессиональной  служебной деятельности муниципальных служащих и выборных должностных лиц
</t>
  </si>
  <si>
    <t>Муниципальная программа " Совершенствование муниципального управления в сфере дополнительного профессионального образования муниципальных служащих и выборных должностных лиц Нытвенского муниципального района"</t>
  </si>
  <si>
    <t>Количество муниципальных служащих и выборных должностных лиц, прошедших программы повышения квалификации и профессиональной переподготовки</t>
  </si>
  <si>
    <t>Доля  муниципальных служащих и выборных должностных лиц, прошедших программы повышения квалификации (от количества муниципальных служащих и выборных должностных лиц,обязанных повысить квалификацию)</t>
  </si>
  <si>
    <t>Доля  муниципальных служащих, прошедших аттестацию и признанных соответствующими замещаемой должности, от общего числа муниципальных служащих</t>
  </si>
  <si>
    <t>Доля   выборных должностных лиц,деятельность которых признана удовлетворительной</t>
  </si>
  <si>
    <t xml:space="preserve">Темп повышения доли документов, исполненных без нарушения срока, в ИСЭД </t>
  </si>
  <si>
    <t>Доля исполненных вопросов, поставленных Земским Собранием района</t>
  </si>
  <si>
    <t>Цель: Создание условий для развития малого и среднего предпринимательства, рост численности занятых в сфере малого и среднего предпринимательства, повышение доходов местного бюджета от деятельности субъектов малого и среднего предпринимательства в экономическом потенциале Нытвенского муниципального района</t>
  </si>
  <si>
    <t xml:space="preserve">Задача 1:Оказание финансово-кредитной поддержки субъектам малого и среднего предпринимательства;
- оказание информационной, научно - методической поддержки субъектов малого и среднего предпринимательства;
-формирование инфраструктуры, обеспечивающей доступность к ресурсам, необходимым для деятельности субъектов малого и среднего предпринимательства;
-содействие развитию молодежного предпринимательства; вовлечение молодых людей в предпринимательскую деятельность;
</t>
  </si>
  <si>
    <t>Цель: Финансовая поддержка в решении жилищной проблемы молодых семей, признанных в установленном порядке нуждающимися в улучшении жилищных условий</t>
  </si>
  <si>
    <t xml:space="preserve">Задача :  Улучшение жилищных условий молодых семей;
- предоставление молодым семьям, участницам программы социальных выплат на приобретение жилья эконом класса или строительство жилого дома эконом класса( далее социальные выплаты);
- создание условий для привлечения молодыми семьями собственных средств, дополнительных  финансовых средств кредитных и других организаций, предоставляющих жилищные кредиты и займы, в том числе ипотечные, для приобретения жилья или строительства индивидуального жилья.
</t>
  </si>
  <si>
    <t>Общее количество молодых семей, улучшивших жилищные условия, в т.ч.</t>
  </si>
  <si>
    <t>По софинансированию мероприятий в рамках участия района в реализации подпрограммы «Обеспечение жильем молодых семей « федеральной целевой программы «Жилище» на 2015-2020 годы»</t>
  </si>
  <si>
    <t>По предоставлению молодым семьям социальных выплат за счет краевого бюджета в размере 10% расчетной (средней) стоимости жилья</t>
  </si>
  <si>
    <t xml:space="preserve">площадь жилья,  приобретенного (построенного) жилья составит </t>
  </si>
  <si>
    <t>Федеральный бюджет тыс. руб.</t>
  </si>
  <si>
    <t>Краевой бюджет тыс. руб.</t>
  </si>
  <si>
    <t>Местный бюджет тыс. руб.</t>
  </si>
  <si>
    <t>Внебюджетные источники тыс. руб.</t>
  </si>
  <si>
    <t xml:space="preserve">Цель:   1. Создание комфортных условий жизнедеятельности в сельской местности;
2. Стимулирование инвестиционной активности в агропромышленном комплексе путем создания благоприятных инфраструктурных условий в  сельской местности
</t>
  </si>
  <si>
    <t xml:space="preserve">Задача : 1. Удовлетворение потребностей сельского  населения, в том числе молодых семей и молодых специалистов в благоустроенном жилье;
2. Повышение уровня комплексного обустройства населенных пунктов, расположенных в сельской  местности, объектами социальной и инженерной   инфраструктуры;
3. Концентрация ресурсов, направляемых на   комплексное обустройство объектами социальной и инженерной инфраструктуры населенных пунктов, расположенных в сельской местности, в которых осуществляются инвестиционные проекты в сфере агропромышленного комплекса.
</t>
  </si>
  <si>
    <t xml:space="preserve">ввод (приобретение)  жилья для граждан, проживающих в сельской  местности, </t>
  </si>
  <si>
    <t>в том числе для молодых семей и молодых специалистов;</t>
  </si>
  <si>
    <t xml:space="preserve">ввод в действие    фельдшерско-акушерских  пунктов и (или) офисов врачей общей практики; </t>
  </si>
  <si>
    <t xml:space="preserve">увеличение уровня газификации  количества жилых домов  (квартир) сетевым газом в сельской местности  до  20 процентов;                  </t>
  </si>
  <si>
    <t>увеличение уровня обеспеченности сельского населения питьевой водой до 85 процентов</t>
  </si>
  <si>
    <t>кв.м.</t>
  </si>
  <si>
    <t>Бюджет городских (сельских) поселений тыс. руб.</t>
  </si>
  <si>
    <t>Муниципальная программа "Развитие системы здравоохранения Нытвенского муниципального района"</t>
  </si>
  <si>
    <t>Цель: Создание условий для оказания медицинской помощи населению на территории Нытвенского муниципального района, в соответствии с территориальной программой  государственных гарантий бесплатного оказания гражданам медицинской помощи.</t>
  </si>
  <si>
    <t>Задача: 1.Обеспечение приоритета профилактики в сфере охраны здоровья 2. Привлечение на территорию врачей-специалистов, повышение квалификации медицинских работников и создание системы 3. Внедрение современных методов раннего выявления, профилактики, диагностики, лечения и реабилитации при социально-значимых заболеваниях, алкоголизме, наркомании, токсикомании;мотивации их к качественному труду;</t>
  </si>
  <si>
    <t>Заболеваемость туберкулезом</t>
  </si>
  <si>
    <t xml:space="preserve">- алкоголизмом, </t>
  </si>
  <si>
    <t xml:space="preserve">- наркоманией </t>
  </si>
  <si>
    <t>Укомплектование штата  государственных бюджетных учреждений здравоохранения квалифицированными кадрами</t>
  </si>
  <si>
    <t>Случаев на 1000 населения,</t>
  </si>
  <si>
    <t>Случаев на 100 тыс. населения</t>
  </si>
  <si>
    <t>Снижение заболеваемости, в том числе:</t>
  </si>
  <si>
    <t>Причины не выполнения целевых показателей</t>
  </si>
  <si>
    <t>Показатель выполнен. Очередь в дошкольные образовательные организации района  с 3-х лет отсутствует</t>
  </si>
  <si>
    <t>Показатель выполнен. Все учреждения района имеют бессрочную лицензию на образовательную деятельность</t>
  </si>
  <si>
    <t>Перевыполнение по причине увеличения количества обучающихся, занятых внеурочной деятельностью в общеобразовательных учреждениях в соответствии с ФГОС</t>
  </si>
  <si>
    <t>Перевыполнение по причине увеличения количества обучающихся, ставших победителями и призерами краевых, Всероссийских, международных мероприятий,  том числе дистанционных</t>
  </si>
  <si>
    <t>Показатель перевыполнен в связи с увеличением на 66% количества выпускников, получивших на ЕГЭ по трем предметам 225 баллов и более по сравнению с предыдущим годом</t>
  </si>
  <si>
    <t>Не представляется возможным сравнить с показателями по РФ, т.к. данные не публикуются. В сравнении с предыдущим годом данный показатель в районе вырос на 7,8%.</t>
  </si>
  <si>
    <t>Не выполнение показателя по причине отсутствия притока молодых специалистов в район</t>
  </si>
  <si>
    <t>Показатель перевыполнен в связи с выделением дополнительных средств по высоко затратным учреждениям</t>
  </si>
  <si>
    <t>Плановое значение в программе утверждено не верно (Показатель  на 2015 г. 85%, в соответствии с дорожной картой Нытвенского муниципального района утвержденной Распоряжением администрации района от 20.06.2013 № 1243-р) следовательно не выполнение показателя на 2% на основании заключенного Соглашения между Нытвенским муниципальным районом и Министерством образования и науки Пермского края. Не выполнение показателя в связи с увеличением фактической численности педагогов.</t>
  </si>
  <si>
    <t>Социальное партнерство с СДЮСШОР "Старт" г.Пермь (увеличение количества выездов на соревнования Краевого и Российского уровней)</t>
  </si>
  <si>
    <t>Повышение качества и уровня подготовленности спортсменов</t>
  </si>
  <si>
    <t xml:space="preserve">ВЫВОД:  Основная цель на 2015 год программы достигнута,  число жителей Нытвенского муниципального района, систематически занимающегося физической культурой, спортом и здоровым образом жизни увеличилось в 2,4 % раза.
Поставленные задачи решены.  Анализ факторов, повлиявших на ход реализации муниципальной программы. 
По некоторым целевым показателям (количество завоеванных медалей) произошел рост, в сравнении с плановыми показателями, в связи с участием в краевом проекту «Спортивный клуб», что позволило улучшить оснащенность видов спорта, увеличить  число проводимых районных соревнований и выездов на край.
Увеличение численности населения занимающихся физической культурой и спортом произошло за счет участия района в краевом проекте «Спортивный клуб», подсчета численности занимающихся скандинавской ходьбой в поселениях, открытия коммерческих спортивных залов
</t>
  </si>
  <si>
    <t>ВЫВОД: Цели и задачи муниципальной программы "Развитие системы здравоохранения Нытвенского муниципального района" реализовывались в течение 2015 года в соответствии с территориальной программой государственных гарантий бесплатного оказания гражданам медицинской помощи и в соответствии с финансовыми возможностями районного бюджета.</t>
  </si>
  <si>
    <t xml:space="preserve">Отсутствие  условий для оказания  амбулаторной помощи, недостаточная  организация  работы в очагах. </t>
  </si>
  <si>
    <t xml:space="preserve">Низкая обращаемость населения в ЛПУ, отсутствие врача-инфекциониста </t>
  </si>
  <si>
    <t>Отсутствие  специалистов изъявляющих желание работать в территории</t>
  </si>
  <si>
    <t xml:space="preserve">ВЫВОД: Оценка достижения целей и задач муниципальной программы.
Цели и задачи муниципальной программы « Охрана окружающей среды на территории Нытвенского муниципального района» реализовывались  в течение 2015 года  в соответствии с утвержденной программой и финансовыми возможностями районного бюджета.
</t>
  </si>
  <si>
    <t xml:space="preserve">На территориях городских и сельских поселений  остались неубранные несанкционированные  свалки включенные в реестр для их ликвидации.  </t>
  </si>
  <si>
    <t>Охват экологического просвещения произошёл за счет образовательных  учреждений и учреждений дополнительного  образования, взрослого населения в связи с распространением средств массовой информации и в сети Интернет и данным по проведению акции «Дней защиты от экологической опасности»</t>
  </si>
  <si>
    <t>Целевой показатель достигнут</t>
  </si>
  <si>
    <t xml:space="preserve">ВЫВОД: 
Реализация целей и задач Программы осуществлялась по трем направлениям.
1.1. Финансово-кредитная поддержка малого и среднего предпринимательства
Основной составляющей данного направления является субсидирование части произведенных предпринимателями затрат на осуществление инвестиционных проектов в приоритетных сферах деятельности.
В 2015 году выделение субсидий субъектам малого и среднего предпринимательства осуществлялось по следующим направлениям:
         - на возмещение части затрат связанных с уплатой субъектами малого и среднего предпринимательства первого взноса (аванса) при заключении договора лизинга оборудования, включая затраты на монтаж оборудования;
- на возмещение части затрат   связанных с приобретением субъектами малого и среднего предпринимательства, в том числе участниками инновационных территориальных кластеров, оборудования, включая затраты на монтаж оборудования, в целях создания и (или) развития, либо модернизации производства товаров (работ, услуг).
По итогам отбора краевой межведомственной комиссией прошли три инвестиционных проекта на возмещение части затрат связанных с приобретением субъектами малого и среднего предпринимательства оборудования, включая затраты на монтаж оборудования, в целях создания и (или) развития, либо модернизации производства товаров (работ, услуг):
- приобретение оборудования для создания участка по производству лущёного шпона для изготовления латофлекса. – исполнитель ООО «Латофлекс»;
- сбор, вывоз твёрдых бытовых отходов и сдача на специализированный полигон для последующей утилизации с применением  технологии бункерного сбора отходов. – исполнитель ИП Кристель С.А.;
- переработка мяса и производство мясопродуктов. – исполнитель ИП Кольчурин В.П.
</t>
  </si>
  <si>
    <t>Увеличение поступлений в консолидированный бюджет связан с ростом поступлений по ЕНВД и росту налогоплательщиков по патентной системе налогообложения</t>
  </si>
  <si>
    <t xml:space="preserve">По результатам работы за 2015год исполнение муниципальной программы  составило 86,8% 1)не достигнуты результаты по освоению краевых средств в сумме 549,1 тыс.руб.:- по ПРП «Муниципальные дороги» причина не освоения средств не готова проектная документация по объекту Капитальный ремонт автомобильной дороги «Волеги-Луговая»-Удалы». прот. 1,182  км.,  (участок 001+050-002+232. Трудность при разработке проектной документации вышеуказанного объекта вызвана согласованием с железной дорогой и разработкой дополнительных проектов на перенос электрических сетей.
2) Не полностью проведены запланированные работы по проведению ремонтов муниципальных автомобильных дорог и сооружений на них в сумме 2174,8 тыс.руб.:
  а) по капитальному ремонту:
        -1607674,21 руб. капитальный ремонт участка автомобильной дороги «Волеги-Чайковская»- Удалы, не использованы средства на капитальный ремонт в связи с неготовностью ПСД
      - 376133,53 руб. по капитальному ремонту водопропускной трубы на автомобильной дороге Нытва-д.Н.Гаревая», в связи с отсутствием средств по софинансированию из бюджета Пермского края. Всего сметная стоимость ремонта составляет 10961,29 тыс.руб.
  б) по текущему ремонту:
  -191000,0 руб. ремонт моста на автомобильной дороге «Дыбки-Оханск-д.Полом», по итогам процедур закупок был заключен муниципальный контракт № 035630000021500082_95839 от 09.10.2015г., срок исполнения обязательств подрядчика 07.11.2015г. Работы выполнены некачественно и не в срок. Комиссией работы не приняты, контракт с подрядчиком будет расторгнут, ведется претензионная работа.
  3) Не использованы средства дорожного фонда в сумме 2398,4- тыс.руб. по ремонту муниципальных дорог и сооружений на них, в связи с тем что работы изначально планировалось провести в начале летнего периода 2016 года, -  основная сумма ассигнований выделена на ЗС в декабре 2015 года. Не исполнение бюджетных ассигнований не повлияло на выполнение целевого показателя, так как выполнение  2016г., показатели отражены в 2016г.
- 500000,0 руб. ремонт водопропускной трубы на автодороге Мелехи-Тимино, конкурсные процедуры объявлены в конце года -29.12.2015г. номер извещения 0356300000215000134, работы будут выполняться в 2016г.
 -176282,00 руб.ремонт моста на автодороге «Шумиха-Дубровино»-Бабуши конкурсные процедуры объявлены в конце года -30.12.2015г. номер извещения 0356300000215000135, работы будут выполняться в 2016г.
-736626,11 руб. ремонт автомобильной дороги «Нытва-Новоильинский» конкурсные процедуры объявлены в конце года -29.12.2015г. номер извещения 0356300000215000133, работы будут выполняться в 2016г.
-985500,0 руб. ремонт автомобильной дороги «Григорьвское-Постаноги», средства выделены в декабре 2015г., процедуры закупок провести не успели в связи с окончанием финансового года.
</t>
  </si>
  <si>
    <t>В связи с неготовностью ПСД по кап. ремонту автодороги, неиспользованы краевые средства.</t>
  </si>
  <si>
    <t>Завершены работы по кап. ремонту помещения под размещения МФЦ. Работы начаты в 2014 году, закончены в отчетном периоде.</t>
  </si>
  <si>
    <t>В связи с дороговизной обучения на курсах повышения квалификации, исходя из имеющихся средств смогли посетить только тематические семинары по ценообразованию, по закупкам в соответствии 44-ФЗ, по бухгалтерскому и бюджетному учету.</t>
  </si>
  <si>
    <t>в связи с уменьшением количества кредитных договоров на развитие ЛПХ, подлежащих субсидированию</t>
  </si>
  <si>
    <t>ВЫВОД:  Оценка достижения целей и задач муниципальной программы. Цели и задачи программы в 2015 году достигнуты</t>
  </si>
  <si>
    <t>Аттестация муниципальных служащих будет проведена в 2016 году</t>
  </si>
  <si>
    <t>в связи с выделением средств федерального бюджета увеличилось число компьютезированных библиотек</t>
  </si>
  <si>
    <t>ВЫВОДЫ: Цели и задачи, заложенные в программу, за 2015 год реализованы в полном объеме. Бюджетные средства освоены полностью, мероприятия подпрограмм выполнены в полном объеме.</t>
  </si>
  <si>
    <t>ВЫВОД: В результате полной реализации в 2015 году всех  мероприятий муниципальной программы «Обеспечение безопасности жизнедеятельности населения Нытвенского муниципального района» основные цели и задачи муниципальной программы в 2015 году реализованы и достигнуты.</t>
  </si>
  <si>
    <t xml:space="preserve">Рост числа преступлений достигнут за счёт увеличения числы выявленных преступлений превентивного характера   </t>
  </si>
  <si>
    <t>Снижение числа  ДТП обусловлено повышением эффективности профилактической работы всех субъектов профилактики</t>
  </si>
  <si>
    <t>Снижение числа ДТП обусловлено повышением эффективности профилактической работы всех субъектов профилактики</t>
  </si>
  <si>
    <t>Снижение числа обусловлено повышением эффективности профилактической работы всех субъектов профилактики</t>
  </si>
  <si>
    <t>Увеличение числа пожаров обусловлено трудностью охвата профилактической работой непостоянно проживающего населения (дачники), престарелых, употребляющих алкоголь граждан.</t>
  </si>
  <si>
    <t>Увеличение числа погибших обусловлено трудностью охвата профилактической работой непостоянно проживающего населения (дачники), престарелых, употребляющих алкоголь граждан..</t>
  </si>
  <si>
    <t xml:space="preserve">ВЫВОД: Оценка достижения целей и задач ведомственной целевой программы: По результатам работы за 2015 год исполнение программы составило 39,4%:
</t>
  </si>
  <si>
    <t>ВЫВОД: Реализация Программы осуществлялась участниками: РУО, Отделом по культуре, физкультуре и молодежной политике администрации Нытвенского муниципального района, администрацией района, общеобразовательными организациями и организациями дошкольного образования, учреждениями центральной библиотечной системы, детской музыкальной школой, детской школой искусств. В рамках Программы проведены следующие мероприятия, позволяющие достигнуть установленных целевых показателей: - проведены работы по замене светильников на энергоэффективные ДШИ г.Нытва, МБУ ЦБС;  - установлены балансирующие клапаны в системе теплоснабжения зданий г.Нытва ул.К.Либкнехта, 2а,  ул.Чапаева,1;  - проведены работы по замене оконных блоков и входных групп в школах: №1, 2, Гимназии, Григорьевской, Григорьевской №89, Чекменевской, батуровской, Постаноговской, Уральской; в детских садах:№14 и "Теремок".</t>
  </si>
  <si>
    <t xml:space="preserve">Экономия после проведения аукциона </t>
  </si>
  <si>
    <t xml:space="preserve">Мероприятие (на установку газорегуляторного пункта на межпоселковом газопроводе "АГРС Нытва-Белобородово")не реализовано по причине отсутствия средств на софинансирование из краевого и федерального бюджета </t>
  </si>
  <si>
    <t>Отклонение</t>
  </si>
  <si>
    <t>ВЫВОД: Анализ выполнения муниципальной программы в 2015 году показывает, что практически все поставленные цели и задачи выполнены. Система образования развивается, обеспечивается максимально равная доступность услуг дошкольного, общего, дополнительного образования детей и качество образования. Очередность в дошкольные учреждения для детей в возрасте с 3 до 7 лет отсутствует, как это предусмотрено плановыми показателями. Возросла доля детей, охваченных образовательными программами дополнительного образования детей на 3% к плановым показателям за счет увеличения количества обучающихся, занятых внеурочной деятельностью в общеобразовательных учреждениях в соответствии с ФГОС. По 9 предметам, сдаваемым в форме ЕГЭ показатели в районе выше среднероссийских показателей, по четырем предметам выше, чем в среднем по краю. Доля выпускников получивших аттестаты к плановым показателям, превышена на 1%. Увеличена доля детей, ставших призерами и победителями краевых, Российских, международных конкурсов, олимпиад, соревнований на 11% к плановым показателям. Все учреждения имеют бессрочную лицензию на образовательную деятельность. На 9% к плановым показателям увеличена доля учащихся, получивших 225 баллов и выше по результатам ЕГЭ по трем предметам, по отношению ко всем обучающимся, сдающим ЕГЭ. Вместе с тем, не выполнен показатель по удельному весу численности учителей Нытвенского муниципального района в возрасте до 30 лет, не выполнение составило 56%.</t>
  </si>
  <si>
    <t>Поступление денежных средств 23.12.2016</t>
  </si>
  <si>
    <t>Отклонение от  целевого показателя, ед.</t>
  </si>
  <si>
    <t xml:space="preserve">ВЫВОД: По результатам работы за 2015 год исполнение муниципальной программы финансовой части составило 93,2%:
1) Не достигнуты результаты по освоению федеральных средств: по мероприятию «Государственная поддержка кредитования малых форм хозяйствования» в связи с уменьшением количества кредитных договоров на развитие ЛПХ, подлежащих субсидированию.
2) Не достигнуты результаты по освоению краевых средств: по мероприятию «Администрирование отдельных государственных полномочий» в связи с отсутствием финансирования.
</t>
  </si>
  <si>
    <t xml:space="preserve">Задача 1. Повышение транспортно-эксплуатационных характеристик автомобильных дорог района. 2.  Поддержание инженерной инфраструктуры в состоянии обеспечивающей ее бесперебойную работу 3. Выполнение в полном объеме функциональных обязанностей МКУ УКС  4. Проведение ремонтов объектов социальной сферы
</t>
  </si>
  <si>
    <t>Оценка достижения показателей,                     в баллах</t>
  </si>
  <si>
    <r>
      <t xml:space="preserve">Достижение уровня заработной платы педагогических работников </t>
    </r>
    <r>
      <rPr>
        <sz val="11"/>
        <color indexed="8"/>
        <rFont val="Times New Roman"/>
        <family val="1"/>
      </rPr>
      <t>образовательных организаций, соответствующего Указу Президента Российской Федерации № 599 от 7 мая 2012 г. «О мерах по реализации государственной политики в области образования и науки», в т.ч.</t>
    </r>
  </si>
  <si>
    <t>федеральный бюджет (тыс. руб)</t>
  </si>
  <si>
    <t>краевой бюджет (тыс. руб.)</t>
  </si>
  <si>
    <t>местный  бюджет (тыс.руб.)</t>
  </si>
  <si>
    <t xml:space="preserve">ВЫВОД: По результатам работы за 2015 год исполнение муниципальной программы составило 69,1%. Мероприятие (на установку газорегуляторного пункта на межпоселковом газопроводе "АГРС Нытва-Белобородово")не реализовано по причине отсутствия средств на софинансирование из краевого и федерального бюджета  </t>
  </si>
  <si>
    <t>недостаточно средств, выделенных поселениям на софинансирование программы</t>
  </si>
  <si>
    <t>кол-во семей</t>
  </si>
  <si>
    <t>в связи с увеличением стоимости кв.м. жилья (на 875 руб) в 3-х поселениях средств местного бюджета не хватило на софинансирование для реализации программы, поэтому 2260,0 руб. были возвращены.</t>
  </si>
  <si>
    <t>семьи, при реализации свидетельства, не использовали собственные средства при приобретении жилых помещений</t>
  </si>
  <si>
    <t>- социально-значимыми заболеваниями (ЗППП)</t>
  </si>
  <si>
    <t>Перевыполнение показателя по причине уменьшения количества выпускников, не получивших аттестаты на 20 человек к уровню 2013 г.</t>
  </si>
  <si>
    <t>Цель: Стратегической целью Муниципальной программы является создание условий для обеспечения равного доступа к культурным ценностям и творческой самореализации всех жителей Нытвенского муниципального района, воспитание молодежи в духе патриотизма, обеспечение сохранности историко-культурного наследия Нытвенского муниципального района.</t>
  </si>
  <si>
    <t xml:space="preserve">Задачи: 
-обеспечение равного доступа к культурному продукту всего населения Нытвенского муниципального района вне зависимости от территории проживания и состояния здоровья;
повышение престижности и привлекательности профессий в сфере культуры, в том числе путем обеспечения достойной оплаты труда;
-создание условий для получения художественного образования и приобщения к искусству и культуре детей, подростков и молодежи;
-совершенствование системы патриотического воспитания молодежи Нытвенского муниципального района;
-вовлечение молодежи Нытвенского муниципального района  в социально-экономические процессы Нытвенского муниципального района;
-создание условий для повышения общественного статуса библиотеки, уровня общей и информационной культуры населения разных возрастных групп, интереса к книге и чтению на основе использования современных источников информации;
- создание условий для дальнейшего совершенствования системы патриотического воспитания граждан Российской Федерации в Нытвенском муниципальном районе, активизация творческого потенциала работников бюджетных учреждений, творческих коллективов и жителей района;
- приведение в нормативное состояние объектов культуры, в том числе учреждений дополнительного образования сферы культуры (детских музыкальных школ, школ искусств, библиотеки);
- формирование партнерских отношений органов местного самоуправления и общественных объединений Нытвенского муниципального района на основе общих интересов, открытости и доверия, совместного участия в решении социальных проблем территории, заинтересованности в позитивных изменениях. 
</t>
  </si>
  <si>
    <t xml:space="preserve">Отношение средней заработной платы преподавателей учреждений дополнительного образования детей в сфере культуры (ДШИ и ДМШ) к средней заработной плате по региону </t>
  </si>
  <si>
    <t xml:space="preserve">Сохранение численности педагогических работников учреждений дополнительного образования детей в сфере культуры </t>
  </si>
  <si>
    <t>Доля призеров и победителей краевых, всероссийских и международных конкурсов учащихся детских школ искусств</t>
  </si>
  <si>
    <t xml:space="preserve">Количество районных фестивалей и конкурсов и др. мероприятий патриотической направленности </t>
  </si>
  <si>
    <t xml:space="preserve">Количество учреждений культуры, находящихся в нормативном состоянии </t>
  </si>
  <si>
    <t xml:space="preserve">Количество и качества мероприятий, социально значимых акций, организованных общественными объединениями, их актуальность </t>
  </si>
  <si>
    <t xml:space="preserve">Уровень исполнения целевых показателей программы </t>
  </si>
  <si>
    <t xml:space="preserve">Задачи. 1. Снижение загрязнения окружающей среды и обеспечение экологической безопасности территории и населения Нытвенского муниципального района за счёт организации  мероприятий по утилизации и переработке бытовых и промышленных отходов.
2. Организация мероприятий по охране окружающей среды, в том числе формирование устойчивого природоохранного сознания и поведения у населения, личной ответственности каждого за состояние окружающей среды.
3. Проведение мероприятий по охране атмосферного воздуха связанные с переводом стационарных котельных на более чистые экологические виды топлива.
4. Проведение мероприятий по охране водных ресурсов связанные с уменьшением сброса загрязняющих веществ в водные объекты. 
5. Сохранение биологического разнообразия живой природы, объектов окружающей среды.
</t>
  </si>
  <si>
    <t>тонн</t>
  </si>
  <si>
    <t>га</t>
  </si>
  <si>
    <t>кол-во</t>
  </si>
  <si>
    <t>коэф.</t>
  </si>
  <si>
    <t xml:space="preserve">Снижение коэффициента экологической ситуации </t>
  </si>
  <si>
    <t xml:space="preserve">Охват всеми формами экологического образования и просвещения населения </t>
  </si>
  <si>
    <t>Уменьшение площадей   несанкционированных свалок</t>
  </si>
  <si>
    <t>Увеличение объемов использования и переработки бытовых и промышленных отходов 4 и 5 класса опасности</t>
  </si>
  <si>
    <t xml:space="preserve">Размещение до 86% отходов производства и потребления на объектах размещения отходов отвечающих нормативным требованиям,  площадках временного хранения </t>
  </si>
  <si>
    <t>Объем использования и переработки бытовых и промышленных отходов 4  и 5 класса опасности был  запланирован 44000 тон на полигоне ТБО г.Нытва, но полигон в 2015 году не запущен в эксплуатацию. Во 2  квартале 2015 г.В Нытвенском МР открылось предприятие по переработке вторичного сырья (ООО ВторСиб), которое занимается переработкой пластика и полиэтилена. Так же школьниками района была собрана макулатура и вывезена в г.Краснокамск на прдприятие ООО "Бумажная тара", обем собраного вторсырья всего составил 12585 тонн.</t>
  </si>
  <si>
    <t xml:space="preserve">Увеличение численности участников культурно- досуговых мероприятий </t>
  </si>
  <si>
    <t xml:space="preserve">Повышение уровня удовлетворенности жителей НМР качеством предоставления муниципальных услуг в сфере культуры </t>
  </si>
  <si>
    <t xml:space="preserve">Доля молодежи, охваченная патриотическими общественными практиками </t>
  </si>
  <si>
    <t xml:space="preserve">Доля молодежи, охваченная общественной добровольческой практикой </t>
  </si>
  <si>
    <t xml:space="preserve">Число пользователей муниципального учреждения «Централизованная библиотечная система» </t>
  </si>
  <si>
    <t xml:space="preserve">Число компьютеризованных и подключенных к сети «Интернет» библиотек </t>
  </si>
  <si>
    <t xml:space="preserve">Количество документовыдач </t>
  </si>
  <si>
    <t>норамтивное комплектование библиотечного фонда в 2013 и 2014 г. Реклама литературы через социальные сети</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</si>
  <si>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</si>
  <si>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 xml:space="preserve">Перевод на индивидуальное газовое отопление объектов социальной сферы </t>
  </si>
  <si>
    <t>Уровень  исполнения целевых показателей программы</t>
  </si>
  <si>
    <t>Ремонт объектов социальной сферы</t>
  </si>
  <si>
    <t xml:space="preserve">Процент освоения субсидий,  предоставленных органам местного самоуправления на реализацию  инвестиционных и приоритетных региональных проектов (перечислено в  муниципальные бюджеты от годовых ассигнований)       </t>
  </si>
  <si>
    <t>Оценка эффективности реализации муниципальных программ Нытвенского муниципального района Пермского края по итогам 2015 года</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</si>
</sst>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
    <numFmt numFmtId="178" formatCode="0.000"/>
    <numFmt numFmtId="179" formatCode="#,##0.0"/>
    <numFmt numFmtId="180" formatCode="0000"/>
    <numFmt numFmtId="181" formatCode="0.0000000"/>
    <numFmt numFmtId="182" formatCode="0.000000"/>
    <numFmt numFmtId="183" formatCode="0.00000"/>
    <numFmt numFmtId="184" formatCode="0.0000000000"/>
    <numFmt numFmtId="185" formatCode="0.00000000000"/>
    <numFmt numFmtId="186" formatCode="0.000000000000"/>
    <numFmt numFmtId="187" formatCode="0.000000000"/>
    <numFmt numFmtId="188" formatCode="0.00000000"/>
    <numFmt numFmtId="189" formatCode="[$-FC19]d\ mmmm\ yyyy\ &quot;г.&quot;"/>
    <numFmt numFmtId="190" formatCode="#,##0.00_ ;\-#,##0.00\ "/>
    <numFmt numFmtId="191" formatCode="#,##0.000"/>
  </numFmts>
  <fonts count="54">
    <font>
      <sz val="11"/>
      <color theme="1"/>
      <name val="Calibri"/>
      <family val="2"/>
    </font>
    <font>
      <sz val="11"/>
      <color indexed="8"/>
      <name val="Calibri"/>
      <family val="2"/>
    </font>
    <font>
      <sz val="11"/>
      <name val="Times New Roman"/>
      <family val="1"/>
    </font>
    <font>
      <b/>
      <sz val="11"/>
      <name val="Times New Roman"/>
      <family val="1"/>
    </font>
    <font>
      <b/>
      <i/>
      <sz val="11"/>
      <name val="Times New Roman"/>
      <family val="1"/>
    </font>
    <font>
      <sz val="10"/>
      <name val="Arial Cyr"/>
      <family val="0"/>
    </font>
    <font>
      <i/>
      <sz val="11"/>
      <name val="Times New Roman"/>
      <family val="1"/>
    </font>
    <font>
      <sz val="11"/>
      <color indexed="8"/>
      <name val="Times New Roman"/>
      <family val="1"/>
    </font>
    <font>
      <sz val="12"/>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2"/>
      <color indexed="8"/>
      <name val="Times New Roman"/>
      <family val="1"/>
    </font>
    <font>
      <b/>
      <i/>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rgb="FF000000"/>
      <name val="Times New Roman"/>
      <family val="1"/>
    </font>
    <font>
      <sz val="12"/>
      <color theme="1"/>
      <name val="Times New Roman"/>
      <family val="1"/>
    </font>
    <font>
      <b/>
      <i/>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A3C2FF"/>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color indexed="63"/>
      </bottom>
    </border>
    <border>
      <left/>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top>
        <color indexed="63"/>
      </top>
      <bottom style="thin"/>
    </border>
    <border>
      <left/>
      <right style="thin"/>
      <top>
        <color indexed="63"/>
      </top>
      <bottom style="thin"/>
    </border>
    <border>
      <left/>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5"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47">
    <xf numFmtId="0" fontId="0" fillId="0" borderId="0" xfId="0" applyFont="1" applyAlignment="1">
      <alignment/>
    </xf>
    <xf numFmtId="179" fontId="2" fillId="0" borderId="10" xfId="0" applyNumberFormat="1" applyFont="1" applyFill="1" applyBorder="1" applyAlignment="1">
      <alignment horizontal="center" vertical="center" wrapText="1"/>
    </xf>
    <xf numFmtId="179" fontId="4" fillId="33" borderId="10" xfId="61" applyNumberFormat="1" applyFont="1" applyFill="1" applyBorder="1" applyAlignment="1">
      <alignment horizontal="center" vertical="center" wrapText="1"/>
    </xf>
    <xf numFmtId="179" fontId="3" fillId="0" borderId="11" xfId="0" applyNumberFormat="1" applyFont="1" applyBorder="1" applyAlignment="1">
      <alignment horizontal="left" vertical="center" wrapText="1"/>
    </xf>
    <xf numFmtId="179" fontId="3" fillId="0" borderId="12" xfId="0" applyNumberFormat="1" applyFont="1" applyBorder="1" applyAlignment="1">
      <alignment horizontal="left" vertical="center" wrapText="1"/>
    </xf>
    <xf numFmtId="179" fontId="4" fillId="33" borderId="10" xfId="0" applyNumberFormat="1" applyFont="1" applyFill="1" applyBorder="1" applyAlignment="1">
      <alignment horizontal="center" vertical="center" wrapText="1"/>
    </xf>
    <xf numFmtId="179" fontId="3" fillId="0" borderId="10" xfId="0" applyNumberFormat="1" applyFont="1" applyBorder="1" applyAlignment="1">
      <alignment vertical="center" wrapText="1"/>
    </xf>
    <xf numFmtId="179" fontId="3" fillId="0" borderId="10" xfId="0" applyNumberFormat="1" applyFont="1" applyBorder="1" applyAlignment="1">
      <alignment horizontal="left" vertical="center" wrapText="1"/>
    </xf>
    <xf numFmtId="179" fontId="3" fillId="0" borderId="13" xfId="0" applyNumberFormat="1" applyFont="1" applyBorder="1" applyAlignment="1">
      <alignment vertical="center" wrapText="1"/>
    </xf>
    <xf numFmtId="179" fontId="4" fillId="33" borderId="13" xfId="0" applyNumberFormat="1" applyFont="1" applyFill="1" applyBorder="1" applyAlignment="1">
      <alignment horizontal="center" vertical="center" wrapText="1"/>
    </xf>
    <xf numFmtId="179" fontId="4" fillId="33" borderId="14" xfId="0" applyNumberFormat="1" applyFont="1" applyFill="1" applyBorder="1" applyAlignment="1">
      <alignment horizontal="center" vertical="center" wrapText="1"/>
    </xf>
    <xf numFmtId="179" fontId="3" fillId="0" borderId="15" xfId="0" applyNumberFormat="1" applyFont="1" applyBorder="1" applyAlignment="1">
      <alignment horizontal="left" vertical="center" wrapText="1"/>
    </xf>
    <xf numFmtId="179" fontId="2" fillId="0" borderId="13" xfId="0" applyNumberFormat="1" applyFont="1" applyBorder="1" applyAlignment="1">
      <alignment horizontal="center" vertical="top" wrapText="1"/>
    </xf>
    <xf numFmtId="179" fontId="4" fillId="14" borderId="10" xfId="0" applyNumberFormat="1" applyFont="1" applyFill="1" applyBorder="1" applyAlignment="1">
      <alignment horizontal="center" vertical="center" wrapText="1"/>
    </xf>
    <xf numFmtId="179" fontId="3" fillId="0" borderId="14" xfId="0" applyNumberFormat="1" applyFont="1" applyBorder="1" applyAlignment="1">
      <alignment horizontal="left" vertical="center" wrapText="1"/>
    </xf>
    <xf numFmtId="0" fontId="49" fillId="0" borderId="10" xfId="0" applyFont="1" applyBorder="1" applyAlignment="1">
      <alignment vertical="center" wrapText="1"/>
    </xf>
    <xf numFmtId="3" fontId="2" fillId="0" borderId="10" xfId="0" applyNumberFormat="1" applyFont="1" applyBorder="1" applyAlignment="1">
      <alignment horizontal="left" vertical="center" wrapText="1"/>
    </xf>
    <xf numFmtId="179" fontId="2" fillId="0" borderId="12" xfId="0" applyNumberFormat="1" applyFont="1" applyBorder="1" applyAlignment="1">
      <alignment horizontal="center" vertical="center" wrapText="1"/>
    </xf>
    <xf numFmtId="179" fontId="2" fillId="0" borderId="10" xfId="0" applyNumberFormat="1" applyFont="1" applyBorder="1" applyAlignment="1">
      <alignment horizontal="center" vertical="center" wrapText="1"/>
    </xf>
    <xf numFmtId="179" fontId="4" fillId="33" borderId="16" xfId="0" applyNumberFormat="1" applyFont="1" applyFill="1" applyBorder="1" applyAlignment="1">
      <alignment horizontal="center" vertical="center" wrapText="1"/>
    </xf>
    <xf numFmtId="0" fontId="49" fillId="0" borderId="10" xfId="0" applyFont="1" applyBorder="1" applyAlignment="1">
      <alignment vertical="top" wrapText="1"/>
    </xf>
    <xf numFmtId="0" fontId="49" fillId="0" borderId="10" xfId="0" applyFont="1" applyBorder="1" applyAlignment="1">
      <alignment horizontal="justify" vertical="top" wrapText="1"/>
    </xf>
    <xf numFmtId="0" fontId="49" fillId="0" borderId="10" xfId="0" applyFont="1" applyBorder="1" applyAlignment="1">
      <alignment horizontal="left" vertical="top" wrapText="1"/>
    </xf>
    <xf numFmtId="0" fontId="49" fillId="34" borderId="10" xfId="0" applyFont="1" applyFill="1" applyBorder="1" applyAlignment="1">
      <alignment horizontal="left" vertical="top" wrapText="1"/>
    </xf>
    <xf numFmtId="179" fontId="3" fillId="0" borderId="13" xfId="0" applyNumberFormat="1" applyFont="1" applyBorder="1" applyAlignment="1">
      <alignment horizontal="left" vertical="center" wrapText="1"/>
    </xf>
    <xf numFmtId="179" fontId="4" fillId="0" borderId="0" xfId="0" applyNumberFormat="1" applyFont="1" applyFill="1" applyBorder="1" applyAlignment="1">
      <alignment horizontal="left" vertical="center" wrapText="1"/>
    </xf>
    <xf numFmtId="179" fontId="4" fillId="0" borderId="10" xfId="0" applyNumberFormat="1" applyFont="1" applyFill="1" applyBorder="1" applyAlignment="1">
      <alignment horizontal="center" vertical="center" wrapText="1"/>
    </xf>
    <xf numFmtId="179" fontId="3" fillId="14" borderId="10" xfId="0" applyNumberFormat="1" applyFont="1" applyFill="1" applyBorder="1" applyAlignment="1">
      <alignment horizontal="left" vertical="center" wrapText="1"/>
    </xf>
    <xf numFmtId="0" fontId="50" fillId="0" borderId="10" xfId="0" applyFont="1" applyFill="1" applyBorder="1" applyAlignment="1">
      <alignment horizontal="center" vertical="center" wrapText="1"/>
    </xf>
    <xf numFmtId="4" fontId="4" fillId="33" borderId="13" xfId="0" applyNumberFormat="1" applyFont="1" applyFill="1" applyBorder="1" applyAlignment="1">
      <alignment horizontal="center" vertical="center" wrapText="1"/>
    </xf>
    <xf numFmtId="179" fontId="4" fillId="33" borderId="11" xfId="61" applyNumberFormat="1" applyFont="1" applyFill="1" applyBorder="1" applyAlignment="1">
      <alignment horizontal="center" vertical="center" wrapText="1"/>
    </xf>
    <xf numFmtId="0" fontId="49" fillId="0" borderId="10" xfId="0" applyFont="1" applyBorder="1" applyAlignment="1">
      <alignment horizontal="center" vertical="top" wrapText="1"/>
    </xf>
    <xf numFmtId="0" fontId="49" fillId="35" borderId="10" xfId="0" applyFont="1" applyFill="1" applyBorder="1" applyAlignment="1">
      <alignment horizontal="left" vertical="top" wrapText="1"/>
    </xf>
    <xf numFmtId="0" fontId="51" fillId="0" borderId="10" xfId="0" applyFont="1" applyBorder="1" applyAlignment="1">
      <alignment vertical="top" wrapText="1"/>
    </xf>
    <xf numFmtId="0" fontId="49" fillId="34" borderId="13" xfId="0" applyFont="1" applyFill="1" applyBorder="1" applyAlignment="1">
      <alignment horizontal="left" vertical="top" wrapText="1"/>
    </xf>
    <xf numFmtId="179" fontId="4" fillId="33" borderId="12" xfId="0" applyNumberFormat="1" applyFont="1" applyFill="1" applyBorder="1" applyAlignment="1">
      <alignment horizontal="center" vertical="center" wrapText="1"/>
    </xf>
    <xf numFmtId="172" fontId="49" fillId="0" borderId="10" xfId="0" applyNumberFormat="1" applyFont="1" applyBorder="1" applyAlignment="1">
      <alignment horizontal="center" vertical="center" wrapText="1"/>
    </xf>
    <xf numFmtId="179" fontId="3" fillId="0" borderId="17" xfId="0" applyNumberFormat="1" applyFont="1" applyBorder="1" applyAlignment="1">
      <alignment horizontal="left" vertical="center" wrapText="1"/>
    </xf>
    <xf numFmtId="179" fontId="3" fillId="0" borderId="13" xfId="0" applyNumberFormat="1" applyFont="1" applyFill="1" applyBorder="1" applyAlignment="1">
      <alignment horizontal="left" vertical="center" wrapText="1"/>
    </xf>
    <xf numFmtId="179" fontId="3" fillId="0" borderId="17" xfId="0" applyNumberFormat="1" applyFont="1" applyFill="1" applyBorder="1" applyAlignment="1">
      <alignment horizontal="left" vertical="center" wrapText="1"/>
    </xf>
    <xf numFmtId="0" fontId="49" fillId="0" borderId="10" xfId="0" applyFont="1" applyFill="1" applyBorder="1" applyAlignment="1">
      <alignment horizontal="left" vertical="top" wrapText="1"/>
    </xf>
    <xf numFmtId="179" fontId="6" fillId="33" borderId="10" xfId="61" applyNumberFormat="1" applyFont="1" applyFill="1" applyBorder="1" applyAlignment="1">
      <alignment horizontal="center" vertical="center" wrapText="1"/>
    </xf>
    <xf numFmtId="3" fontId="49" fillId="0" borderId="10" xfId="0" applyNumberFormat="1" applyFont="1" applyFill="1" applyBorder="1" applyAlignment="1">
      <alignment horizontal="left" vertical="top" wrapText="1"/>
    </xf>
    <xf numFmtId="0" fontId="51" fillId="0" borderId="10" xfId="0" applyFont="1" applyBorder="1" applyAlignment="1">
      <alignment vertical="center" wrapText="1"/>
    </xf>
    <xf numFmtId="179" fontId="4" fillId="33" borderId="17" xfId="0" applyNumberFormat="1" applyFont="1" applyFill="1" applyBorder="1" applyAlignment="1">
      <alignment horizontal="center" vertical="center" wrapText="1"/>
    </xf>
    <xf numFmtId="179" fontId="2" fillId="0" borderId="14"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179" fontId="3" fillId="0" borderId="19" xfId="0" applyNumberFormat="1" applyFont="1" applyFill="1" applyBorder="1" applyAlignment="1">
      <alignment vertical="center" wrapText="1"/>
    </xf>
    <xf numFmtId="179" fontId="49" fillId="0" borderId="0" xfId="0" applyNumberFormat="1" applyFont="1" applyAlignment="1">
      <alignment horizontal="right" vertical="center"/>
    </xf>
    <xf numFmtId="3" fontId="2" fillId="0" borderId="10" xfId="0" applyNumberFormat="1" applyFont="1" applyFill="1" applyBorder="1" applyAlignment="1">
      <alignment horizontal="center" vertical="center" wrapText="1"/>
    </xf>
    <xf numFmtId="0" fontId="49" fillId="0" borderId="13" xfId="0" applyFont="1" applyBorder="1" applyAlignment="1">
      <alignment vertical="top" wrapText="1"/>
    </xf>
    <xf numFmtId="0" fontId="49" fillId="0" borderId="10" xfId="0" applyFont="1" applyBorder="1" applyAlignment="1">
      <alignment/>
    </xf>
    <xf numFmtId="179" fontId="2" fillId="35" borderId="10" xfId="61" applyNumberFormat="1" applyFont="1" applyFill="1" applyBorder="1" applyAlignment="1">
      <alignment horizontal="left" vertical="center" wrapText="1"/>
    </xf>
    <xf numFmtId="0" fontId="49" fillId="0" borderId="16" xfId="0" applyFont="1" applyBorder="1" applyAlignment="1">
      <alignment/>
    </xf>
    <xf numFmtId="0" fontId="49" fillId="0" borderId="10" xfId="0" applyFont="1" applyBorder="1" applyAlignment="1">
      <alignment/>
    </xf>
    <xf numFmtId="179" fontId="3" fillId="35" borderId="10" xfId="61" applyNumberFormat="1" applyFont="1" applyFill="1" applyBorder="1" applyAlignment="1">
      <alignment horizontal="center" vertical="center" wrapText="1"/>
    </xf>
    <xf numFmtId="179" fontId="2" fillId="0" borderId="13" xfId="0" applyNumberFormat="1" applyFont="1" applyFill="1" applyBorder="1" applyAlignment="1">
      <alignment horizontal="center" vertical="center" wrapText="1"/>
    </xf>
    <xf numFmtId="3" fontId="2" fillId="35" borderId="10" xfId="61" applyNumberFormat="1" applyFont="1" applyFill="1" applyBorder="1" applyAlignment="1">
      <alignment horizontal="center" vertical="center" wrapText="1"/>
    </xf>
    <xf numFmtId="179" fontId="2" fillId="35" borderId="10" xfId="61" applyNumberFormat="1" applyFont="1" applyFill="1" applyBorder="1" applyAlignment="1">
      <alignment horizontal="center" vertical="center" wrapText="1"/>
    </xf>
    <xf numFmtId="179" fontId="2" fillId="35" borderId="10" xfId="61" applyNumberFormat="1" applyFont="1" applyFill="1" applyBorder="1" applyAlignment="1">
      <alignment horizontal="center" vertical="center"/>
    </xf>
    <xf numFmtId="179" fontId="2" fillId="35" borderId="12" xfId="61" applyNumberFormat="1" applyFont="1" applyFill="1" applyBorder="1" applyAlignment="1">
      <alignment horizontal="center" vertical="center" wrapText="1"/>
    </xf>
    <xf numFmtId="0" fontId="51" fillId="0" borderId="10" xfId="0" applyFont="1" applyBorder="1" applyAlignment="1">
      <alignment horizontal="left" vertical="top" wrapText="1"/>
    </xf>
    <xf numFmtId="179" fontId="3" fillId="35" borderId="16" xfId="61" applyNumberFormat="1" applyFont="1" applyFill="1" applyBorder="1" applyAlignment="1">
      <alignment horizontal="center" vertical="center" wrapText="1"/>
    </xf>
    <xf numFmtId="179" fontId="2" fillId="35" borderId="16" xfId="61" applyNumberFormat="1" applyFont="1" applyFill="1" applyBorder="1" applyAlignment="1">
      <alignment horizontal="center" vertical="center" wrapText="1"/>
    </xf>
    <xf numFmtId="179" fontId="3" fillId="35" borderId="10" xfId="61" applyNumberFormat="1" applyFont="1" applyFill="1" applyBorder="1" applyAlignment="1">
      <alignment horizontal="center" vertical="center"/>
    </xf>
    <xf numFmtId="179" fontId="2" fillId="35" borderId="19" xfId="61" applyNumberFormat="1" applyFont="1" applyFill="1" applyBorder="1" applyAlignment="1">
      <alignment horizontal="center" vertical="center" wrapText="1"/>
    </xf>
    <xf numFmtId="0" fontId="49" fillId="0" borderId="10" xfId="0" applyFont="1" applyBorder="1" applyAlignment="1">
      <alignment horizontal="center" vertical="center" wrapText="1"/>
    </xf>
    <xf numFmtId="179" fontId="2" fillId="35" borderId="20" xfId="61"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179" fontId="3" fillId="35" borderId="10" xfId="61" applyNumberFormat="1" applyFont="1" applyFill="1" applyBorder="1" applyAlignment="1">
      <alignment horizontal="left" vertical="center" wrapText="1"/>
    </xf>
    <xf numFmtId="179" fontId="2" fillId="35" borderId="13" xfId="61" applyNumberFormat="1" applyFont="1" applyFill="1" applyBorder="1" applyAlignment="1">
      <alignment horizontal="left" vertical="center" wrapText="1"/>
    </xf>
    <xf numFmtId="3" fontId="2" fillId="0" borderId="10" xfId="61" applyNumberFormat="1" applyFont="1" applyFill="1" applyBorder="1" applyAlignment="1">
      <alignment horizontal="center" vertical="center" wrapText="1"/>
    </xf>
    <xf numFmtId="3" fontId="2" fillId="35" borderId="10" xfId="61" applyNumberFormat="1" applyFont="1" applyFill="1" applyBorder="1" applyAlignment="1">
      <alignment horizontal="center" vertical="center"/>
    </xf>
    <xf numFmtId="0" fontId="49" fillId="0" borderId="10" xfId="0" applyFont="1" applyBorder="1" applyAlignment="1">
      <alignment wrapText="1"/>
    </xf>
    <xf numFmtId="0" fontId="49" fillId="0" borderId="10" xfId="0" applyFont="1" applyBorder="1" applyAlignment="1">
      <alignment horizontal="center" wrapText="1"/>
    </xf>
    <xf numFmtId="179" fontId="3" fillId="0" borderId="10" xfId="61" applyNumberFormat="1" applyFont="1" applyFill="1" applyBorder="1" applyAlignment="1">
      <alignment horizontal="left" vertical="center" wrapText="1"/>
    </xf>
    <xf numFmtId="179" fontId="3" fillId="0" borderId="10" xfId="61" applyNumberFormat="1" applyFont="1" applyFill="1" applyBorder="1" applyAlignment="1">
      <alignment horizontal="center" vertical="center"/>
    </xf>
    <xf numFmtId="179" fontId="2" fillId="35" borderId="13" xfId="61" applyNumberFormat="1" applyFont="1" applyFill="1" applyBorder="1" applyAlignment="1">
      <alignment horizontal="center" vertical="center" wrapText="1"/>
    </xf>
    <xf numFmtId="179" fontId="2" fillId="35" borderId="10" xfId="61" applyNumberFormat="1" applyFont="1" applyFill="1" applyBorder="1" applyAlignment="1">
      <alignment vertical="top" wrapText="1"/>
    </xf>
    <xf numFmtId="179" fontId="2" fillId="0" borderId="14" xfId="0" applyNumberFormat="1" applyFont="1" applyFill="1" applyBorder="1" applyAlignment="1">
      <alignment horizontal="center" vertical="center" wrapText="1"/>
    </xf>
    <xf numFmtId="179" fontId="2" fillId="35" borderId="14" xfId="61" applyNumberFormat="1" applyFont="1" applyFill="1" applyBorder="1" applyAlignment="1">
      <alignment horizontal="left" vertical="center" wrapText="1"/>
    </xf>
    <xf numFmtId="179" fontId="2" fillId="35" borderId="14" xfId="61" applyNumberFormat="1" applyFont="1" applyFill="1" applyBorder="1" applyAlignment="1">
      <alignment horizontal="center" vertical="center" wrapText="1"/>
    </xf>
    <xf numFmtId="179" fontId="2" fillId="35" borderId="14" xfId="61" applyNumberFormat="1" applyFont="1" applyFill="1" applyBorder="1" applyAlignment="1">
      <alignment horizontal="center" vertical="center"/>
    </xf>
    <xf numFmtId="3" fontId="49" fillId="0" borderId="10" xfId="0" applyNumberFormat="1" applyFont="1" applyFill="1" applyBorder="1" applyAlignment="1">
      <alignment horizontal="left" vertical="center" wrapText="1"/>
    </xf>
    <xf numFmtId="0" fontId="49" fillId="0" borderId="13"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49" fillId="0" borderId="0" xfId="0" applyFont="1" applyFill="1" applyAlignment="1">
      <alignment vertical="top" wrapText="1"/>
    </xf>
    <xf numFmtId="0" fontId="49" fillId="0" borderId="12" xfId="0" applyFont="1" applyFill="1" applyBorder="1" applyAlignment="1">
      <alignment horizontal="left" vertical="center" wrapText="1"/>
    </xf>
    <xf numFmtId="179" fontId="2" fillId="0" borderId="13" xfId="61" applyNumberFormat="1" applyFont="1" applyFill="1" applyBorder="1" applyAlignment="1">
      <alignment horizontal="left" vertical="center" wrapText="1"/>
    </xf>
    <xf numFmtId="0" fontId="49" fillId="0" borderId="12" xfId="0" applyFont="1" applyFill="1" applyBorder="1" applyAlignment="1">
      <alignment vertical="center" wrapText="1"/>
    </xf>
    <xf numFmtId="179" fontId="2" fillId="0" borderId="10" xfId="61" applyNumberFormat="1" applyFont="1" applyFill="1" applyBorder="1" applyAlignment="1">
      <alignment horizontal="center" vertical="center" wrapText="1"/>
    </xf>
    <xf numFmtId="179" fontId="3" fillId="0" borderId="10" xfId="61" applyNumberFormat="1" applyFont="1" applyFill="1" applyBorder="1" applyAlignment="1">
      <alignment horizontal="center" vertical="center" wrapText="1"/>
    </xf>
    <xf numFmtId="179" fontId="2" fillId="35" borderId="12" xfId="61" applyNumberFormat="1" applyFont="1" applyFill="1" applyBorder="1" applyAlignment="1">
      <alignment horizontal="left" vertical="center" wrapText="1"/>
    </xf>
    <xf numFmtId="0" fontId="50" fillId="0" borderId="10" xfId="0" applyFont="1" applyBorder="1" applyAlignment="1">
      <alignment vertical="center" wrapText="1"/>
    </xf>
    <xf numFmtId="0" fontId="50" fillId="0" borderId="10" xfId="0" applyFont="1" applyBorder="1" applyAlignment="1">
      <alignment horizontal="center" vertical="center" wrapText="1"/>
    </xf>
    <xf numFmtId="172" fontId="50" fillId="0" borderId="10" xfId="0" applyNumberFormat="1" applyFont="1" applyBorder="1" applyAlignment="1">
      <alignment horizontal="center" vertical="center" wrapText="1"/>
    </xf>
    <xf numFmtId="179" fontId="2" fillId="0" borderId="12" xfId="0" applyNumberFormat="1" applyFont="1" applyFill="1" applyBorder="1" applyAlignment="1">
      <alignment horizontal="center" vertical="center" wrapText="1"/>
    </xf>
    <xf numFmtId="179" fontId="2" fillId="35" borderId="0" xfId="61" applyNumberFormat="1" applyFont="1" applyFill="1" applyBorder="1" applyAlignment="1">
      <alignment horizontal="center" vertical="center" wrapText="1"/>
    </xf>
    <xf numFmtId="179" fontId="2" fillId="35" borderId="10" xfId="61" applyNumberFormat="1" applyFont="1" applyFill="1" applyBorder="1" applyAlignment="1">
      <alignment vertical="center" wrapText="1"/>
    </xf>
    <xf numFmtId="179" fontId="2" fillId="35" borderId="17" xfId="61" applyNumberFormat="1" applyFont="1" applyFill="1" applyBorder="1" applyAlignment="1">
      <alignment horizontal="center" vertical="center"/>
    </xf>
    <xf numFmtId="179" fontId="3" fillId="33" borderId="10" xfId="0" applyNumberFormat="1" applyFont="1" applyFill="1" applyBorder="1" applyAlignment="1">
      <alignment horizontal="center" vertical="center" wrapText="1"/>
    </xf>
    <xf numFmtId="179" fontId="2" fillId="35" borderId="12" xfId="61" applyNumberFormat="1" applyFont="1" applyFill="1" applyBorder="1" applyAlignment="1">
      <alignment vertical="center" wrapText="1"/>
    </xf>
    <xf numFmtId="0" fontId="49" fillId="0" borderId="16" xfId="0" applyFont="1" applyBorder="1" applyAlignment="1">
      <alignment vertical="center" wrapText="1"/>
    </xf>
    <xf numFmtId="3" fontId="4" fillId="0" borderId="16" xfId="61" applyNumberFormat="1" applyFont="1" applyFill="1" applyBorder="1" applyAlignment="1">
      <alignment horizontal="left" vertical="center"/>
    </xf>
    <xf numFmtId="179" fontId="4" fillId="0" borderId="16" xfId="61" applyNumberFormat="1" applyFont="1" applyFill="1" applyBorder="1" applyAlignment="1">
      <alignment horizontal="left" vertical="center"/>
    </xf>
    <xf numFmtId="179" fontId="3" fillId="0" borderId="16" xfId="61" applyNumberFormat="1" applyFont="1" applyFill="1" applyBorder="1" applyAlignment="1">
      <alignment horizontal="center" vertical="center"/>
    </xf>
    <xf numFmtId="0" fontId="49" fillId="0" borderId="10" xfId="0" applyFont="1" applyFill="1" applyBorder="1" applyAlignment="1">
      <alignment vertical="center" wrapText="1"/>
    </xf>
    <xf numFmtId="179" fontId="4" fillId="0" borderId="12" xfId="61" applyNumberFormat="1" applyFont="1" applyFill="1" applyBorder="1" applyAlignment="1">
      <alignment horizontal="center" vertical="center" wrapText="1"/>
    </xf>
    <xf numFmtId="3" fontId="4" fillId="0" borderId="10" xfId="61" applyNumberFormat="1" applyFont="1" applyFill="1" applyBorder="1" applyAlignment="1">
      <alignment horizontal="left" vertical="center"/>
    </xf>
    <xf numFmtId="179" fontId="4" fillId="0" borderId="13" xfId="61" applyNumberFormat="1" applyFont="1" applyFill="1" applyBorder="1" applyAlignment="1">
      <alignment horizontal="left" vertical="center"/>
    </xf>
    <xf numFmtId="0" fontId="49" fillId="0" borderId="10" xfId="0" applyFont="1" applyBorder="1" applyAlignment="1">
      <alignment horizontal="left" vertical="center" wrapText="1"/>
    </xf>
    <xf numFmtId="191" fontId="2" fillId="35" borderId="10" xfId="61" applyNumberFormat="1" applyFont="1" applyFill="1" applyBorder="1" applyAlignment="1">
      <alignment horizontal="center" vertical="center" wrapText="1"/>
    </xf>
    <xf numFmtId="0" fontId="49" fillId="0" borderId="10" xfId="0" applyFont="1" applyBorder="1" applyAlignment="1">
      <alignment horizontal="justify" vertical="center" wrapText="1"/>
    </xf>
    <xf numFmtId="179" fontId="4" fillId="0" borderId="10" xfId="61" applyNumberFormat="1" applyFont="1" applyFill="1" applyBorder="1" applyAlignment="1">
      <alignment horizontal="left" vertical="center"/>
    </xf>
    <xf numFmtId="179" fontId="2" fillId="0" borderId="10" xfId="61" applyNumberFormat="1" applyFont="1" applyFill="1" applyBorder="1" applyAlignment="1">
      <alignment horizontal="left" vertical="center" wrapText="1"/>
    </xf>
    <xf numFmtId="179" fontId="4" fillId="0" borderId="10" xfId="61" applyNumberFormat="1" applyFont="1" applyFill="1" applyBorder="1" applyAlignment="1">
      <alignment horizontal="center" vertical="center" wrapText="1"/>
    </xf>
    <xf numFmtId="179" fontId="4" fillId="14" borderId="10" xfId="61" applyNumberFormat="1" applyFont="1" applyFill="1" applyBorder="1" applyAlignment="1">
      <alignment horizontal="center" vertical="center" wrapText="1"/>
    </xf>
    <xf numFmtId="179" fontId="4" fillId="34" borderId="13" xfId="61" applyNumberFormat="1" applyFont="1" applyFill="1" applyBorder="1" applyAlignment="1">
      <alignment horizontal="left" vertical="center"/>
    </xf>
    <xf numFmtId="179" fontId="2" fillId="0" borderId="19" xfId="61" applyNumberFormat="1" applyFont="1" applyFill="1" applyBorder="1" applyAlignment="1">
      <alignment horizontal="left" vertical="center" wrapText="1"/>
    </xf>
    <xf numFmtId="179" fontId="2" fillId="35" borderId="19" xfId="61" applyNumberFormat="1" applyFont="1" applyFill="1" applyBorder="1" applyAlignment="1">
      <alignment horizontal="left" vertical="center" wrapText="1"/>
    </xf>
    <xf numFmtId="179" fontId="2" fillId="35" borderId="20" xfId="61" applyNumberFormat="1" applyFont="1" applyFill="1" applyBorder="1" applyAlignment="1">
      <alignment horizontal="center" vertical="center"/>
    </xf>
    <xf numFmtId="179" fontId="2" fillId="35" borderId="16" xfId="61" applyNumberFormat="1" applyFont="1" applyFill="1" applyBorder="1" applyAlignment="1">
      <alignment horizontal="center" vertical="center"/>
    </xf>
    <xf numFmtId="0" fontId="49" fillId="0" borderId="0" xfId="0" applyFont="1" applyAlignment="1">
      <alignment vertical="top" wrapText="1"/>
    </xf>
    <xf numFmtId="179" fontId="2" fillId="35" borderId="12" xfId="61" applyNumberFormat="1" applyFont="1" applyFill="1" applyBorder="1" applyAlignment="1">
      <alignment horizontal="center" vertical="center"/>
    </xf>
    <xf numFmtId="0" fontId="50" fillId="0" borderId="10" xfId="0" applyFont="1" applyBorder="1" applyAlignment="1">
      <alignment vertical="top" wrapText="1"/>
    </xf>
    <xf numFmtId="179" fontId="3" fillId="35" borderId="12" xfId="61" applyNumberFormat="1" applyFont="1" applyFill="1" applyBorder="1" applyAlignment="1">
      <alignment horizontal="center" vertical="center"/>
    </xf>
    <xf numFmtId="179" fontId="49" fillId="0" borderId="13" xfId="0" applyNumberFormat="1" applyFont="1" applyBorder="1" applyAlignment="1">
      <alignment wrapText="1"/>
    </xf>
    <xf numFmtId="179" fontId="49" fillId="0" borderId="13" xfId="0" applyNumberFormat="1" applyFont="1" applyBorder="1" applyAlignment="1">
      <alignment vertical="center" wrapText="1"/>
    </xf>
    <xf numFmtId="179" fontId="6" fillId="0" borderId="10" xfId="61" applyNumberFormat="1" applyFont="1" applyFill="1" applyBorder="1" applyAlignment="1">
      <alignment horizontal="center" vertical="center"/>
    </xf>
    <xf numFmtId="179" fontId="4" fillId="0" borderId="10" xfId="61" applyNumberFormat="1" applyFont="1" applyFill="1" applyBorder="1" applyAlignment="1">
      <alignment horizontal="center" vertical="center"/>
    </xf>
    <xf numFmtId="179" fontId="2" fillId="0" borderId="12" xfId="61"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179" fontId="6" fillId="33" borderId="10" xfId="0" applyNumberFormat="1" applyFont="1" applyFill="1" applyBorder="1" applyAlignment="1">
      <alignment horizontal="center" vertical="center" wrapText="1"/>
    </xf>
    <xf numFmtId="179" fontId="49" fillId="0" borderId="13" xfId="0" applyNumberFormat="1" applyFont="1" applyBorder="1" applyAlignment="1">
      <alignment vertical="top" wrapText="1"/>
    </xf>
    <xf numFmtId="0" fontId="49" fillId="0" borderId="16" xfId="0" applyFont="1" applyBorder="1" applyAlignment="1">
      <alignment vertical="top" wrapText="1"/>
    </xf>
    <xf numFmtId="179" fontId="3" fillId="35" borderId="16" xfId="61" applyNumberFormat="1" applyFont="1" applyFill="1" applyBorder="1" applyAlignment="1">
      <alignment horizontal="center" vertical="center"/>
    </xf>
    <xf numFmtId="179" fontId="2" fillId="35" borderId="16" xfId="61" applyNumberFormat="1" applyFont="1" applyFill="1" applyBorder="1" applyAlignment="1">
      <alignment horizontal="left" vertical="center" wrapText="1"/>
    </xf>
    <xf numFmtId="179" fontId="4" fillId="33" borderId="14" xfId="61" applyNumberFormat="1" applyFont="1" applyFill="1" applyBorder="1" applyAlignment="1">
      <alignment horizontal="left" vertical="center"/>
    </xf>
    <xf numFmtId="179" fontId="4" fillId="33" borderId="14" xfId="61" applyNumberFormat="1" applyFont="1" applyFill="1" applyBorder="1" applyAlignment="1">
      <alignment horizontal="center" vertical="center"/>
    </xf>
    <xf numFmtId="179" fontId="2" fillId="33" borderId="14" xfId="61" applyNumberFormat="1" applyFont="1" applyFill="1" applyBorder="1" applyAlignment="1">
      <alignment horizontal="center" vertical="center" wrapText="1"/>
    </xf>
    <xf numFmtId="179" fontId="4" fillId="33" borderId="14" xfId="61" applyNumberFormat="1" applyFont="1" applyFill="1" applyBorder="1" applyAlignment="1">
      <alignment horizontal="center" vertical="center" wrapText="1"/>
    </xf>
    <xf numFmtId="179" fontId="3" fillId="14" borderId="14" xfId="61" applyNumberFormat="1" applyFont="1" applyFill="1" applyBorder="1" applyAlignment="1">
      <alignment horizontal="center" vertical="center" wrapText="1"/>
    </xf>
    <xf numFmtId="3" fontId="2" fillId="0" borderId="16" xfId="61" applyNumberFormat="1" applyFont="1" applyFill="1" applyBorder="1" applyAlignment="1">
      <alignment horizontal="center" vertical="center" wrapText="1"/>
    </xf>
    <xf numFmtId="0" fontId="50" fillId="0" borderId="10" xfId="0" applyFont="1" applyFill="1" applyBorder="1" applyAlignment="1">
      <alignment vertical="center" wrapText="1"/>
    </xf>
    <xf numFmtId="3" fontId="2" fillId="0" borderId="14" xfId="61" applyNumberFormat="1" applyFont="1" applyFill="1" applyBorder="1" applyAlignment="1">
      <alignment horizontal="center" vertical="center" wrapText="1"/>
    </xf>
    <xf numFmtId="3" fontId="3" fillId="0" borderId="10" xfId="61"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49" fillId="0" borderId="16" xfId="0" applyNumberFormat="1" applyFont="1" applyFill="1" applyBorder="1" applyAlignment="1">
      <alignment horizontal="left" vertical="top" wrapText="1"/>
    </xf>
    <xf numFmtId="179" fontId="3" fillId="0" borderId="13" xfId="61" applyNumberFormat="1" applyFont="1" applyFill="1" applyBorder="1" applyAlignment="1">
      <alignment horizontal="center" vertical="center" wrapText="1"/>
    </xf>
    <xf numFmtId="179" fontId="49" fillId="0" borderId="10" xfId="0" applyNumberFormat="1" applyFont="1" applyBorder="1" applyAlignment="1">
      <alignment vertical="top" wrapText="1"/>
    </xf>
    <xf numFmtId="179" fontId="49" fillId="35" borderId="10" xfId="0" applyNumberFormat="1" applyFont="1" applyFill="1" applyBorder="1" applyAlignment="1">
      <alignment vertical="top" wrapText="1"/>
    </xf>
    <xf numFmtId="179" fontId="49" fillId="0" borderId="19" xfId="0" applyNumberFormat="1" applyFont="1" applyFill="1" applyBorder="1" applyAlignment="1">
      <alignment vertical="top" wrapText="1"/>
    </xf>
    <xf numFmtId="179" fontId="3" fillId="0" borderId="19" xfId="61" applyNumberFormat="1" applyFont="1" applyFill="1" applyBorder="1" applyAlignment="1">
      <alignment horizontal="center" vertical="center" wrapText="1"/>
    </xf>
    <xf numFmtId="179" fontId="4" fillId="0" borderId="16" xfId="0" applyNumberFormat="1" applyFont="1" applyFill="1" applyBorder="1" applyAlignment="1">
      <alignment horizontal="center" vertical="center" wrapText="1"/>
    </xf>
    <xf numFmtId="179" fontId="2" fillId="0" borderId="16" xfId="61" applyNumberFormat="1" applyFont="1" applyFill="1" applyBorder="1" applyAlignment="1">
      <alignment horizontal="left" vertical="center" wrapText="1"/>
    </xf>
    <xf numFmtId="179" fontId="2" fillId="0" borderId="10" xfId="61" applyNumberFormat="1" applyFont="1" applyFill="1" applyBorder="1" applyAlignment="1">
      <alignment horizontal="center" vertical="center"/>
    </xf>
    <xf numFmtId="49" fontId="49" fillId="0" borderId="13" xfId="0" applyNumberFormat="1" applyFont="1" applyBorder="1" applyAlignment="1">
      <alignment vertical="top" wrapText="1"/>
    </xf>
    <xf numFmtId="179" fontId="49" fillId="0" borderId="0" xfId="0" applyNumberFormat="1" applyFont="1" applyFill="1" applyAlignment="1">
      <alignment horizontal="center"/>
    </xf>
    <xf numFmtId="179" fontId="49" fillId="0" borderId="0" xfId="0" applyNumberFormat="1" applyFont="1" applyAlignment="1">
      <alignment horizontal="center"/>
    </xf>
    <xf numFmtId="179" fontId="52" fillId="0" borderId="0" xfId="0" applyNumberFormat="1" applyFont="1" applyFill="1" applyAlignment="1">
      <alignment horizontal="center"/>
    </xf>
    <xf numFmtId="3" fontId="8" fillId="0" borderId="10" xfId="61" applyNumberFormat="1" applyFont="1" applyFill="1" applyBorder="1" applyAlignment="1">
      <alignment horizontal="center" vertical="center" wrapText="1"/>
    </xf>
    <xf numFmtId="179" fontId="52" fillId="0" borderId="0" xfId="0" applyNumberFormat="1" applyFont="1" applyAlignment="1">
      <alignment horizontal="center"/>
    </xf>
    <xf numFmtId="179" fontId="49" fillId="0" borderId="0" xfId="0" applyNumberFormat="1" applyFont="1" applyFill="1" applyAlignment="1">
      <alignment/>
    </xf>
    <xf numFmtId="3" fontId="49" fillId="0" borderId="0" xfId="0" applyNumberFormat="1" applyFont="1" applyFill="1" applyAlignment="1">
      <alignment horizontal="center"/>
    </xf>
    <xf numFmtId="179" fontId="49" fillId="0" borderId="0" xfId="0" applyNumberFormat="1" applyFont="1" applyAlignment="1">
      <alignment/>
    </xf>
    <xf numFmtId="179" fontId="49" fillId="0" borderId="0" xfId="0" applyNumberFormat="1" applyFont="1" applyAlignment="1">
      <alignment horizontal="center" vertical="center"/>
    </xf>
    <xf numFmtId="179" fontId="49" fillId="35" borderId="0" xfId="0" applyNumberFormat="1" applyFont="1" applyFill="1" applyAlignment="1">
      <alignment/>
    </xf>
    <xf numFmtId="3" fontId="49" fillId="0" borderId="10" xfId="0" applyNumberFormat="1" applyFont="1" applyFill="1" applyBorder="1" applyAlignment="1">
      <alignment/>
    </xf>
    <xf numFmtId="172" fontId="49" fillId="0" borderId="10" xfId="0" applyNumberFormat="1" applyFont="1" applyBorder="1" applyAlignment="1">
      <alignment vertical="center" wrapText="1"/>
    </xf>
    <xf numFmtId="179" fontId="49" fillId="35" borderId="10" xfId="0" applyNumberFormat="1" applyFont="1" applyFill="1" applyBorder="1" applyAlignment="1">
      <alignment/>
    </xf>
    <xf numFmtId="179" fontId="49" fillId="0" borderId="0" xfId="0" applyNumberFormat="1" applyFont="1" applyFill="1" applyBorder="1" applyAlignment="1">
      <alignment/>
    </xf>
    <xf numFmtId="179" fontId="49" fillId="0" borderId="0" xfId="0" applyNumberFormat="1" applyFont="1" applyFill="1" applyBorder="1" applyAlignment="1">
      <alignment horizontal="center"/>
    </xf>
    <xf numFmtId="3" fontId="49" fillId="0" borderId="0" xfId="0" applyNumberFormat="1" applyFont="1" applyFill="1" applyBorder="1" applyAlignment="1">
      <alignment horizontal="center"/>
    </xf>
    <xf numFmtId="179" fontId="49" fillId="0" borderId="0" xfId="0" applyNumberFormat="1" applyFont="1" applyFill="1" applyBorder="1" applyAlignment="1">
      <alignment horizontal="center" vertical="center"/>
    </xf>
    <xf numFmtId="179" fontId="52" fillId="0" borderId="0" xfId="0" applyNumberFormat="1" applyFont="1" applyFill="1" applyAlignment="1">
      <alignment/>
    </xf>
    <xf numFmtId="179" fontId="52" fillId="0" borderId="0" xfId="0" applyNumberFormat="1" applyFont="1" applyAlignment="1">
      <alignment/>
    </xf>
    <xf numFmtId="179" fontId="2" fillId="0" borderId="10" xfId="0" applyNumberFormat="1" applyFont="1" applyBorder="1" applyAlignment="1">
      <alignment horizontal="left" vertical="center" wrapText="1"/>
    </xf>
    <xf numFmtId="179" fontId="2" fillId="0" borderId="10" xfId="0" applyNumberFormat="1" applyFont="1" applyBorder="1" applyAlignment="1">
      <alignment vertical="center" wrapText="1"/>
    </xf>
    <xf numFmtId="179" fontId="2" fillId="0" borderId="10" xfId="0" applyNumberFormat="1" applyFont="1" applyBorder="1" applyAlignment="1">
      <alignment vertical="top" wrapText="1"/>
    </xf>
    <xf numFmtId="179" fontId="52" fillId="0" borderId="0" xfId="0" applyNumberFormat="1" applyFont="1" applyFill="1" applyAlignment="1">
      <alignment horizontal="center" vertical="center"/>
    </xf>
    <xf numFmtId="3" fontId="52" fillId="0" borderId="10" xfId="0" applyNumberFormat="1" applyFont="1" applyFill="1" applyBorder="1" applyAlignment="1">
      <alignment horizontal="center" vertical="center"/>
    </xf>
    <xf numFmtId="179" fontId="52" fillId="0" borderId="0" xfId="0" applyNumberFormat="1" applyFont="1" applyAlignment="1">
      <alignment horizontal="center" vertical="center"/>
    </xf>
    <xf numFmtId="179" fontId="4" fillId="0" borderId="13" xfId="0" applyNumberFormat="1" applyFont="1" applyFill="1" applyBorder="1" applyAlignment="1">
      <alignment horizontal="center" vertical="center" wrapText="1"/>
    </xf>
    <xf numFmtId="179" fontId="3" fillId="35" borderId="10" xfId="61" applyNumberFormat="1" applyFont="1" applyFill="1" applyBorder="1" applyAlignment="1">
      <alignment horizontal="left" vertical="top" wrapText="1"/>
    </xf>
    <xf numFmtId="179" fontId="49" fillId="0" borderId="10" xfId="0" applyNumberFormat="1" applyFont="1" applyFill="1" applyBorder="1" applyAlignment="1">
      <alignment horizontal="left" vertical="top" wrapText="1"/>
    </xf>
    <xf numFmtId="179" fontId="3" fillId="0" borderId="14" xfId="0" applyNumberFormat="1" applyFont="1" applyBorder="1" applyAlignment="1">
      <alignment horizontal="center" vertical="center" wrapText="1"/>
    </xf>
    <xf numFmtId="179" fontId="3" fillId="0" borderId="10" xfId="0" applyNumberFormat="1" applyFont="1" applyBorder="1" applyAlignment="1">
      <alignment horizontal="center" vertical="center" wrapText="1"/>
    </xf>
    <xf numFmtId="179" fontId="2" fillId="0" borderId="18" xfId="0" applyNumberFormat="1" applyFont="1" applyBorder="1" applyAlignment="1">
      <alignment horizontal="center" vertical="center" wrapText="1"/>
    </xf>
    <xf numFmtId="179" fontId="3" fillId="0" borderId="13" xfId="0" applyNumberFormat="1" applyFont="1" applyFill="1" applyBorder="1" applyAlignment="1">
      <alignment horizontal="left" vertical="center" wrapText="1"/>
    </xf>
    <xf numFmtId="179" fontId="3" fillId="0" borderId="11" xfId="0" applyNumberFormat="1" applyFont="1" applyFill="1" applyBorder="1" applyAlignment="1">
      <alignment horizontal="left" vertical="center" wrapText="1"/>
    </xf>
    <xf numFmtId="179" fontId="3" fillId="0" borderId="21" xfId="0" applyNumberFormat="1" applyFont="1" applyFill="1" applyBorder="1" applyAlignment="1">
      <alignment horizontal="left" vertical="center" wrapText="1"/>
    </xf>
    <xf numFmtId="179" fontId="3" fillId="0" borderId="12" xfId="0" applyNumberFormat="1" applyFont="1" applyFill="1" applyBorder="1" applyAlignment="1">
      <alignment horizontal="left" vertical="center" wrapText="1"/>
    </xf>
    <xf numFmtId="179" fontId="3" fillId="34" borderId="19" xfId="61" applyNumberFormat="1" applyFont="1" applyFill="1" applyBorder="1" applyAlignment="1">
      <alignment horizontal="left" wrapText="1"/>
    </xf>
    <xf numFmtId="179" fontId="3" fillId="34" borderId="15" xfId="61" applyNumberFormat="1" applyFont="1" applyFill="1" applyBorder="1" applyAlignment="1">
      <alignment horizontal="left" wrapText="1"/>
    </xf>
    <xf numFmtId="179" fontId="3" fillId="34" borderId="20" xfId="61" applyNumberFormat="1" applyFont="1" applyFill="1" applyBorder="1" applyAlignment="1">
      <alignment horizontal="left" wrapText="1"/>
    </xf>
    <xf numFmtId="179" fontId="3" fillId="0" borderId="13" xfId="0" applyNumberFormat="1" applyFont="1" applyBorder="1" applyAlignment="1">
      <alignment horizontal="left" vertical="center" wrapText="1"/>
    </xf>
    <xf numFmtId="179" fontId="3" fillId="0" borderId="11" xfId="0" applyNumberFormat="1" applyFont="1" applyBorder="1" applyAlignment="1">
      <alignment horizontal="left" vertical="center" wrapText="1"/>
    </xf>
    <xf numFmtId="179" fontId="3" fillId="0" borderId="12" xfId="0" applyNumberFormat="1" applyFont="1" applyBorder="1" applyAlignment="1">
      <alignment horizontal="left" vertical="center" wrapText="1"/>
    </xf>
    <xf numFmtId="179" fontId="3" fillId="0" borderId="21" xfId="0" applyNumberFormat="1" applyFont="1" applyBorder="1" applyAlignment="1">
      <alignment horizontal="left" vertical="center" wrapText="1"/>
    </xf>
    <xf numFmtId="179" fontId="3" fillId="0" borderId="17" xfId="0" applyNumberFormat="1" applyFont="1" applyBorder="1" applyAlignment="1">
      <alignment horizontal="left" vertical="center" wrapText="1"/>
    </xf>
    <xf numFmtId="179" fontId="3" fillId="0" borderId="18" xfId="0" applyNumberFormat="1" applyFont="1" applyBorder="1" applyAlignment="1">
      <alignment horizontal="left" vertical="center" wrapText="1"/>
    </xf>
    <xf numFmtId="179" fontId="9" fillId="36" borderId="13" xfId="61" applyNumberFormat="1" applyFont="1" applyFill="1" applyBorder="1" applyAlignment="1">
      <alignment horizontal="left" vertical="center" wrapText="1"/>
    </xf>
    <xf numFmtId="179" fontId="9" fillId="36" borderId="11" xfId="61" applyNumberFormat="1" applyFont="1" applyFill="1" applyBorder="1" applyAlignment="1">
      <alignment horizontal="left" vertical="center" wrapText="1"/>
    </xf>
    <xf numFmtId="179" fontId="9" fillId="36" borderId="12" xfId="61" applyNumberFormat="1" applyFont="1" applyFill="1" applyBorder="1" applyAlignment="1">
      <alignment horizontal="left" vertical="center" wrapText="1"/>
    </xf>
    <xf numFmtId="179" fontId="9" fillId="36" borderId="13" xfId="61" applyNumberFormat="1" applyFont="1" applyFill="1" applyBorder="1" applyAlignment="1">
      <alignment horizontal="center" vertical="center" wrapText="1"/>
    </xf>
    <xf numFmtId="179" fontId="9" fillId="36" borderId="11" xfId="61" applyNumberFormat="1" applyFont="1" applyFill="1" applyBorder="1" applyAlignment="1">
      <alignment horizontal="center" vertical="center" wrapText="1"/>
    </xf>
    <xf numFmtId="179" fontId="9" fillId="36" borderId="12" xfId="61" applyNumberFormat="1" applyFont="1" applyFill="1" applyBorder="1" applyAlignment="1">
      <alignment horizontal="center" vertical="center" wrapText="1"/>
    </xf>
    <xf numFmtId="179" fontId="3" fillId="0" borderId="10" xfId="0" applyNumberFormat="1" applyFont="1" applyBorder="1" applyAlignment="1">
      <alignment horizontal="left" vertical="center" wrapText="1"/>
    </xf>
    <xf numFmtId="179" fontId="3" fillId="34" borderId="10" xfId="61" applyNumberFormat="1" applyFont="1" applyFill="1" applyBorder="1" applyAlignment="1">
      <alignment horizontal="left" vertical="center" wrapText="1"/>
    </xf>
    <xf numFmtId="179" fontId="3" fillId="0" borderId="13" xfId="0" applyNumberFormat="1" applyFont="1" applyFill="1" applyBorder="1" applyAlignment="1">
      <alignment horizontal="center" vertical="center" wrapText="1"/>
    </xf>
    <xf numFmtId="179" fontId="3" fillId="0" borderId="11" xfId="0" applyNumberFormat="1" applyFont="1" applyFill="1" applyBorder="1" applyAlignment="1">
      <alignment horizontal="center" vertical="center" wrapText="1"/>
    </xf>
    <xf numFmtId="179" fontId="3" fillId="0" borderId="12" xfId="0" applyNumberFormat="1" applyFont="1" applyFill="1" applyBorder="1" applyAlignment="1">
      <alignment horizontal="center" vertical="center" wrapText="1"/>
    </xf>
    <xf numFmtId="179" fontId="3" fillId="0" borderId="13" xfId="0" applyNumberFormat="1" applyFont="1" applyFill="1" applyBorder="1" applyAlignment="1">
      <alignment horizontal="left" vertical="top" wrapText="1"/>
    </xf>
    <xf numFmtId="179" fontId="3" fillId="0" borderId="11" xfId="0" applyNumberFormat="1" applyFont="1" applyFill="1" applyBorder="1" applyAlignment="1">
      <alignment horizontal="left" vertical="top" wrapText="1"/>
    </xf>
    <xf numFmtId="179" fontId="2" fillId="35" borderId="14" xfId="61" applyNumberFormat="1" applyFont="1" applyFill="1" applyBorder="1" applyAlignment="1">
      <alignment horizontal="center" vertical="center" wrapText="1"/>
    </xf>
    <xf numFmtId="179" fontId="2" fillId="35" borderId="22" xfId="61" applyNumberFormat="1" applyFont="1" applyFill="1" applyBorder="1" applyAlignment="1">
      <alignment horizontal="center" vertical="center" wrapText="1"/>
    </xf>
    <xf numFmtId="179" fontId="2" fillId="35" borderId="16" xfId="61" applyNumberFormat="1" applyFont="1" applyFill="1" applyBorder="1" applyAlignment="1">
      <alignment horizontal="center" vertical="center" wrapText="1"/>
    </xf>
    <xf numFmtId="179" fontId="3" fillId="34" borderId="13" xfId="61" applyNumberFormat="1" applyFont="1" applyFill="1" applyBorder="1" applyAlignment="1">
      <alignment horizontal="left" vertical="center" wrapText="1"/>
    </xf>
    <xf numFmtId="179" fontId="3" fillId="34" borderId="11" xfId="61" applyNumberFormat="1" applyFont="1" applyFill="1" applyBorder="1" applyAlignment="1">
      <alignment horizontal="left" vertical="center" wrapText="1"/>
    </xf>
    <xf numFmtId="179" fontId="3" fillId="34" borderId="12" xfId="61" applyNumberFormat="1"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left" vertical="center" wrapText="1"/>
    </xf>
    <xf numFmtId="0" fontId="49" fillId="0" borderId="14"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16" xfId="0" applyFont="1" applyBorder="1" applyAlignment="1">
      <alignment horizontal="center" vertical="center" wrapText="1"/>
    </xf>
    <xf numFmtId="3" fontId="2" fillId="0" borderId="14" xfId="61" applyNumberFormat="1" applyFont="1" applyFill="1" applyBorder="1" applyAlignment="1">
      <alignment horizontal="center" vertical="center" wrapText="1"/>
    </xf>
    <xf numFmtId="3" fontId="2" fillId="0" borderId="22" xfId="61" applyNumberFormat="1" applyFont="1" applyFill="1" applyBorder="1" applyAlignment="1">
      <alignment horizontal="center" vertical="center" wrapText="1"/>
    </xf>
    <xf numFmtId="3" fontId="2" fillId="0" borderId="16" xfId="61" applyNumberFormat="1" applyFont="1" applyFill="1" applyBorder="1" applyAlignment="1">
      <alignment horizontal="center" vertical="center" wrapText="1"/>
    </xf>
    <xf numFmtId="0" fontId="49" fillId="34" borderId="13" xfId="0" applyFont="1" applyFill="1" applyBorder="1" applyAlignment="1">
      <alignment vertical="top" wrapText="1"/>
    </xf>
    <xf numFmtId="0" fontId="49" fillId="34" borderId="11" xfId="0" applyFont="1" applyFill="1" applyBorder="1" applyAlignment="1">
      <alignment vertical="top" wrapText="1"/>
    </xf>
    <xf numFmtId="179" fontId="3" fillId="36" borderId="13" xfId="61" applyNumberFormat="1" applyFont="1" applyFill="1" applyBorder="1" applyAlignment="1">
      <alignment horizontal="center" vertical="center" wrapText="1"/>
    </xf>
    <xf numFmtId="179" fontId="3" fillId="36" borderId="11" xfId="61" applyNumberFormat="1" applyFont="1" applyFill="1" applyBorder="1" applyAlignment="1">
      <alignment horizontal="center" vertical="center" wrapText="1"/>
    </xf>
    <xf numFmtId="179" fontId="3" fillId="36" borderId="15" xfId="61" applyNumberFormat="1" applyFont="1" applyFill="1" applyBorder="1" applyAlignment="1">
      <alignment horizontal="center" vertical="center" wrapText="1"/>
    </xf>
    <xf numFmtId="179" fontId="3" fillId="36" borderId="12" xfId="61" applyNumberFormat="1" applyFont="1" applyFill="1" applyBorder="1" applyAlignment="1">
      <alignment horizontal="center" vertical="center" wrapText="1"/>
    </xf>
    <xf numFmtId="179" fontId="3" fillId="34" borderId="13" xfId="61" applyNumberFormat="1" applyFont="1" applyFill="1" applyBorder="1" applyAlignment="1">
      <alignment horizontal="left" vertical="top" wrapText="1"/>
    </xf>
    <xf numFmtId="179" fontId="3" fillId="34" borderId="11" xfId="61" applyNumberFormat="1" applyFont="1" applyFill="1" applyBorder="1" applyAlignment="1">
      <alignment horizontal="left" vertical="top" wrapText="1"/>
    </xf>
    <xf numFmtId="179" fontId="3" fillId="34" borderId="12" xfId="61" applyNumberFormat="1" applyFont="1" applyFill="1" applyBorder="1" applyAlignment="1">
      <alignment horizontal="left" vertical="top" wrapText="1"/>
    </xf>
    <xf numFmtId="179" fontId="3" fillId="0" borderId="11" xfId="61" applyNumberFormat="1" applyFont="1" applyFill="1" applyBorder="1" applyAlignment="1">
      <alignment horizontal="left" vertical="center" wrapText="1"/>
    </xf>
    <xf numFmtId="179" fontId="3" fillId="0" borderId="12" xfId="61" applyNumberFormat="1" applyFont="1" applyFill="1" applyBorder="1" applyAlignment="1">
      <alignment horizontal="left" vertical="center" wrapText="1"/>
    </xf>
    <xf numFmtId="179" fontId="3" fillId="0" borderId="17" xfId="0" applyNumberFormat="1" applyFont="1" applyFill="1" applyBorder="1" applyAlignment="1">
      <alignment horizontal="left" vertical="center" wrapText="1"/>
    </xf>
    <xf numFmtId="179" fontId="3" fillId="0" borderId="18" xfId="0" applyNumberFormat="1" applyFont="1" applyFill="1" applyBorder="1" applyAlignment="1">
      <alignment horizontal="left" vertical="center" wrapText="1"/>
    </xf>
    <xf numFmtId="179" fontId="9" fillId="36" borderId="19" xfId="61" applyNumberFormat="1" applyFont="1" applyFill="1" applyBorder="1" applyAlignment="1">
      <alignment horizontal="center" vertical="center" wrapText="1"/>
    </xf>
    <xf numFmtId="179" fontId="9" fillId="36" borderId="15" xfId="61" applyNumberFormat="1" applyFont="1" applyFill="1" applyBorder="1" applyAlignment="1">
      <alignment horizontal="center" vertical="center" wrapText="1"/>
    </xf>
    <xf numFmtId="179" fontId="9" fillId="36" borderId="20" xfId="61" applyNumberFormat="1" applyFont="1" applyFill="1" applyBorder="1" applyAlignment="1">
      <alignment horizontal="center" vertical="center" wrapText="1"/>
    </xf>
    <xf numFmtId="179" fontId="53" fillId="0" borderId="0" xfId="0" applyNumberFormat="1"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262"/>
  <sheetViews>
    <sheetView tabSelected="1" zoomScale="90" zoomScaleNormal="90" zoomScaleSheetLayoutView="100" zoomScalePageLayoutView="85" workbookViewId="0" topLeftCell="A1">
      <selection activeCell="T5" sqref="T5"/>
    </sheetView>
  </sheetViews>
  <sheetFormatPr defaultColWidth="9.140625" defaultRowHeight="15"/>
  <cols>
    <col min="1" max="1" width="0.2890625" style="163" customWidth="1"/>
    <col min="2" max="2" width="5.421875" style="164" customWidth="1"/>
    <col min="3" max="3" width="15.28125" style="165" hidden="1" customWidth="1"/>
    <col min="4" max="4" width="19.00390625" style="159" customWidth="1"/>
    <col min="5" max="5" width="10.28125" style="165" customWidth="1"/>
    <col min="6" max="6" width="10.421875" style="165" customWidth="1"/>
    <col min="7" max="7" width="10.140625" style="165" customWidth="1"/>
    <col min="8" max="8" width="35.8515625" style="165" customWidth="1"/>
    <col min="9" max="9" width="9.28125" style="159" customWidth="1"/>
    <col min="10" max="10" width="9.28125" style="166" customWidth="1"/>
    <col min="11" max="11" width="11.00390625" style="166" customWidth="1"/>
    <col min="12" max="12" width="10.57421875" style="166" hidden="1" customWidth="1"/>
    <col min="13" max="13" width="12.7109375" style="165" customWidth="1"/>
    <col min="14" max="14" width="0.13671875" style="165" hidden="1" customWidth="1"/>
    <col min="15" max="15" width="2.421875" style="165" hidden="1" customWidth="1"/>
    <col min="16" max="16" width="0.13671875" style="165" hidden="1" customWidth="1"/>
    <col min="17" max="17" width="0.71875" style="165" hidden="1" customWidth="1"/>
    <col min="18" max="18" width="47.28125" style="165" customWidth="1"/>
    <col min="19" max="19" width="20.421875" style="165" customWidth="1"/>
    <col min="20" max="16384" width="9.140625" style="165" customWidth="1"/>
  </cols>
  <sheetData>
    <row r="1" ht="6" customHeight="1"/>
    <row r="2" ht="33" customHeight="1">
      <c r="R2" s="48"/>
    </row>
    <row r="3" spans="2:18" ht="49.5" customHeight="1">
      <c r="B3" s="246" t="s">
        <v>258</v>
      </c>
      <c r="C3" s="246"/>
      <c r="D3" s="246"/>
      <c r="E3" s="246"/>
      <c r="F3" s="246"/>
      <c r="G3" s="246"/>
      <c r="H3" s="246"/>
      <c r="I3" s="246"/>
      <c r="J3" s="246"/>
      <c r="K3" s="246"/>
      <c r="L3" s="246"/>
      <c r="M3" s="246"/>
      <c r="N3" s="246"/>
      <c r="O3" s="246"/>
      <c r="P3" s="246"/>
      <c r="Q3" s="246"/>
      <c r="R3" s="246"/>
    </row>
    <row r="4" ht="12" customHeight="1"/>
    <row r="5" spans="2:18" ht="19.5" customHeight="1">
      <c r="B5" s="221" t="s">
        <v>0</v>
      </c>
      <c r="C5" s="222" t="s">
        <v>11</v>
      </c>
      <c r="D5" s="210" t="s">
        <v>1</v>
      </c>
      <c r="E5" s="211"/>
      <c r="F5" s="211"/>
      <c r="G5" s="212"/>
      <c r="H5" s="210" t="s">
        <v>12</v>
      </c>
      <c r="I5" s="211"/>
      <c r="J5" s="211"/>
      <c r="K5" s="211"/>
      <c r="L5" s="211"/>
      <c r="M5" s="211"/>
      <c r="N5" s="211"/>
      <c r="O5" s="211"/>
      <c r="P5" s="211"/>
      <c r="Q5" s="211"/>
      <c r="R5" s="212"/>
    </row>
    <row r="6" spans="2:18" ht="85.5" customHeight="1">
      <c r="B6" s="221"/>
      <c r="C6" s="222"/>
      <c r="D6" s="1" t="s">
        <v>17</v>
      </c>
      <c r="E6" s="1" t="s">
        <v>2</v>
      </c>
      <c r="F6" s="1" t="s">
        <v>3</v>
      </c>
      <c r="G6" s="5" t="s">
        <v>39</v>
      </c>
      <c r="H6" s="1" t="s">
        <v>4</v>
      </c>
      <c r="I6" s="1" t="s">
        <v>5</v>
      </c>
      <c r="J6" s="1" t="s">
        <v>6</v>
      </c>
      <c r="K6" s="1" t="s">
        <v>7</v>
      </c>
      <c r="L6" s="2" t="s">
        <v>8</v>
      </c>
      <c r="M6" s="2" t="s">
        <v>210</v>
      </c>
      <c r="N6" s="2" t="s">
        <v>213</v>
      </c>
      <c r="O6" s="2"/>
      <c r="P6" s="2"/>
      <c r="Q6" s="2" t="s">
        <v>207</v>
      </c>
      <c r="R6" s="2" t="s">
        <v>164</v>
      </c>
    </row>
    <row r="7" spans="1:18" s="162" customFormat="1" ht="30" customHeight="1">
      <c r="A7" s="160"/>
      <c r="B7" s="161" t="s">
        <v>9</v>
      </c>
      <c r="C7" s="205" t="s">
        <v>154</v>
      </c>
      <c r="D7" s="206"/>
      <c r="E7" s="206"/>
      <c r="F7" s="206"/>
      <c r="G7" s="206"/>
      <c r="H7" s="206"/>
      <c r="I7" s="206"/>
      <c r="J7" s="206"/>
      <c r="K7" s="206"/>
      <c r="L7" s="206"/>
      <c r="M7" s="206"/>
      <c r="N7" s="206"/>
      <c r="O7" s="206"/>
      <c r="P7" s="206"/>
      <c r="Q7" s="206"/>
      <c r="R7" s="207"/>
    </row>
    <row r="8" spans="2:18" s="163" customFormat="1" ht="40.5" customHeight="1">
      <c r="B8" s="49"/>
      <c r="C8" s="189" t="s">
        <v>155</v>
      </c>
      <c r="D8" s="190"/>
      <c r="E8" s="190"/>
      <c r="F8" s="190"/>
      <c r="G8" s="190"/>
      <c r="H8" s="191"/>
      <c r="I8" s="190"/>
      <c r="J8" s="190"/>
      <c r="K8" s="190"/>
      <c r="L8" s="190"/>
      <c r="M8" s="190"/>
      <c r="N8" s="190"/>
      <c r="O8" s="190"/>
      <c r="P8" s="190"/>
      <c r="Q8" s="190"/>
      <c r="R8" s="192"/>
    </row>
    <row r="9" spans="2:18" s="163" customFormat="1" ht="55.5" customHeight="1">
      <c r="B9" s="49"/>
      <c r="C9" s="223" t="s">
        <v>156</v>
      </c>
      <c r="D9" s="223"/>
      <c r="E9" s="223"/>
      <c r="F9" s="223"/>
      <c r="G9" s="223"/>
      <c r="H9" s="223"/>
      <c r="I9" s="223"/>
      <c r="J9" s="223"/>
      <c r="K9" s="223"/>
      <c r="L9" s="223"/>
      <c r="M9" s="223"/>
      <c r="N9" s="223"/>
      <c r="O9" s="223"/>
      <c r="P9" s="223"/>
      <c r="Q9" s="223"/>
      <c r="R9" s="223"/>
    </row>
    <row r="10" spans="2:18" ht="0.75" customHeight="1" hidden="1">
      <c r="B10" s="49"/>
      <c r="C10" s="21"/>
      <c r="D10" s="1"/>
      <c r="E10" s="1"/>
      <c r="F10" s="1"/>
      <c r="G10" s="9"/>
      <c r="H10" s="20"/>
      <c r="I10" s="20"/>
      <c r="J10" s="1"/>
      <c r="K10" s="1"/>
      <c r="L10" s="2"/>
      <c r="M10" s="2"/>
      <c r="N10" s="30"/>
      <c r="O10" s="30"/>
      <c r="P10" s="30"/>
      <c r="Q10" s="30"/>
      <c r="R10" s="22"/>
    </row>
    <row r="11" spans="2:18" ht="0.75" customHeight="1">
      <c r="B11" s="49"/>
      <c r="C11" s="21"/>
      <c r="D11" s="1"/>
      <c r="E11" s="1"/>
      <c r="F11" s="1"/>
      <c r="G11" s="9"/>
      <c r="H11" s="20"/>
      <c r="I11" s="20"/>
      <c r="J11" s="1"/>
      <c r="K11" s="1"/>
      <c r="L11" s="2"/>
      <c r="M11" s="2"/>
      <c r="N11" s="30"/>
      <c r="O11" s="30"/>
      <c r="P11" s="30"/>
      <c r="Q11" s="30"/>
      <c r="R11" s="22"/>
    </row>
    <row r="12" spans="2:18" ht="44.25" customHeight="1">
      <c r="B12" s="49"/>
      <c r="C12" s="21"/>
      <c r="D12" s="1"/>
      <c r="E12" s="1"/>
      <c r="F12" s="1"/>
      <c r="G12" s="9"/>
      <c r="H12" s="20" t="s">
        <v>157</v>
      </c>
      <c r="I12" s="20" t="s">
        <v>161</v>
      </c>
      <c r="J12" s="1">
        <v>65</v>
      </c>
      <c r="K12" s="1">
        <v>84.8</v>
      </c>
      <c r="L12" s="2"/>
      <c r="M12" s="2">
        <f aca="true" t="shared" si="0" ref="M12:M17">K12-J12</f>
        <v>19.799999999999997</v>
      </c>
      <c r="N12" s="30"/>
      <c r="O12" s="30"/>
      <c r="P12" s="30"/>
      <c r="Q12" s="30"/>
      <c r="R12" s="22" t="s">
        <v>178</v>
      </c>
    </row>
    <row r="13" spans="2:18" ht="27.75" customHeight="1">
      <c r="B13" s="49"/>
      <c r="C13" s="1"/>
      <c r="D13" s="1"/>
      <c r="E13" s="1"/>
      <c r="F13" s="1"/>
      <c r="G13" s="5"/>
      <c r="H13" s="50" t="s">
        <v>163</v>
      </c>
      <c r="I13" s="224" t="s">
        <v>162</v>
      </c>
      <c r="J13" s="1"/>
      <c r="K13" s="1"/>
      <c r="L13" s="2"/>
      <c r="M13" s="2">
        <f t="shared" si="0"/>
        <v>0</v>
      </c>
      <c r="N13" s="30"/>
      <c r="O13" s="30"/>
      <c r="P13" s="30"/>
      <c r="Q13" s="30"/>
      <c r="R13" s="224" t="s">
        <v>179</v>
      </c>
    </row>
    <row r="14" spans="2:18" ht="15.75" customHeight="1">
      <c r="B14" s="49"/>
      <c r="C14" s="1"/>
      <c r="D14" s="1"/>
      <c r="E14" s="1"/>
      <c r="F14" s="1"/>
      <c r="G14" s="5"/>
      <c r="H14" s="51" t="s">
        <v>158</v>
      </c>
      <c r="I14" s="225"/>
      <c r="J14" s="1">
        <v>58</v>
      </c>
      <c r="K14" s="1">
        <v>21.2</v>
      </c>
      <c r="L14" s="2"/>
      <c r="M14" s="2">
        <f t="shared" si="0"/>
        <v>-36.8</v>
      </c>
      <c r="N14" s="30"/>
      <c r="O14" s="30"/>
      <c r="P14" s="30"/>
      <c r="Q14" s="30"/>
      <c r="R14" s="225"/>
    </row>
    <row r="15" spans="2:18" ht="20.25" customHeight="1">
      <c r="B15" s="49"/>
      <c r="C15" s="1"/>
      <c r="D15" s="1"/>
      <c r="E15" s="1"/>
      <c r="F15" s="1"/>
      <c r="G15" s="5"/>
      <c r="H15" s="51" t="s">
        <v>159</v>
      </c>
      <c r="I15" s="225"/>
      <c r="J15" s="1">
        <v>4.5</v>
      </c>
      <c r="K15" s="1">
        <v>2.4</v>
      </c>
      <c r="L15" s="2"/>
      <c r="M15" s="2">
        <f t="shared" si="0"/>
        <v>-2.1</v>
      </c>
      <c r="N15" s="30"/>
      <c r="O15" s="30"/>
      <c r="P15" s="30"/>
      <c r="Q15" s="30"/>
      <c r="R15" s="225"/>
    </row>
    <row r="16" spans="2:18" ht="42" customHeight="1">
      <c r="B16" s="49"/>
      <c r="C16" s="1"/>
      <c r="D16" s="1"/>
      <c r="E16" s="1"/>
      <c r="F16" s="1"/>
      <c r="G16" s="5"/>
      <c r="H16" s="157" t="s">
        <v>223</v>
      </c>
      <c r="I16" s="226"/>
      <c r="J16" s="1">
        <v>44</v>
      </c>
      <c r="K16" s="1">
        <v>70.6</v>
      </c>
      <c r="L16" s="2"/>
      <c r="M16" s="2">
        <f t="shared" si="0"/>
        <v>26.599999999999994</v>
      </c>
      <c r="N16" s="30"/>
      <c r="O16" s="30"/>
      <c r="P16" s="30"/>
      <c r="Q16" s="30"/>
      <c r="R16" s="226"/>
    </row>
    <row r="17" spans="2:18" ht="60.75" customHeight="1">
      <c r="B17" s="49"/>
      <c r="C17" s="1"/>
      <c r="D17" s="1"/>
      <c r="E17" s="1"/>
      <c r="F17" s="1"/>
      <c r="G17" s="9"/>
      <c r="H17" s="20" t="s">
        <v>160</v>
      </c>
      <c r="I17" s="1" t="s">
        <v>13</v>
      </c>
      <c r="J17" s="1">
        <v>74</v>
      </c>
      <c r="K17" s="1">
        <v>68.1</v>
      </c>
      <c r="L17" s="2"/>
      <c r="M17" s="2">
        <f t="shared" si="0"/>
        <v>-5.900000000000006</v>
      </c>
      <c r="N17" s="30"/>
      <c r="O17" s="30"/>
      <c r="P17" s="30"/>
      <c r="Q17" s="30"/>
      <c r="R17" s="22" t="s">
        <v>180</v>
      </c>
    </row>
    <row r="18" spans="2:18" ht="48" customHeight="1">
      <c r="B18" s="49"/>
      <c r="C18" s="1"/>
      <c r="D18" s="52" t="s">
        <v>57</v>
      </c>
      <c r="E18" s="1">
        <v>0</v>
      </c>
      <c r="F18" s="1">
        <v>0</v>
      </c>
      <c r="G18" s="5">
        <v>0</v>
      </c>
      <c r="H18" s="53"/>
      <c r="I18" s="1"/>
      <c r="J18" s="1"/>
      <c r="K18" s="1"/>
      <c r="L18" s="2"/>
      <c r="M18" s="2"/>
      <c r="N18" s="30"/>
      <c r="O18" s="30"/>
      <c r="P18" s="30"/>
      <c r="Q18" s="30"/>
      <c r="R18" s="22"/>
    </row>
    <row r="19" spans="2:18" ht="31.5" customHeight="1">
      <c r="B19" s="49"/>
      <c r="C19" s="1"/>
      <c r="D19" s="52" t="s">
        <v>80</v>
      </c>
      <c r="E19" s="1">
        <v>0</v>
      </c>
      <c r="F19" s="1">
        <v>0</v>
      </c>
      <c r="G19" s="5">
        <v>0</v>
      </c>
      <c r="H19" s="54"/>
      <c r="I19" s="1"/>
      <c r="J19" s="1"/>
      <c r="K19" s="1"/>
      <c r="L19" s="2"/>
      <c r="M19" s="2"/>
      <c r="N19" s="30"/>
      <c r="O19" s="30"/>
      <c r="P19" s="30"/>
      <c r="Q19" s="30"/>
      <c r="R19" s="22"/>
    </row>
    <row r="20" spans="2:18" ht="45" customHeight="1">
      <c r="B20" s="49"/>
      <c r="C20" s="1"/>
      <c r="D20" s="52" t="s">
        <v>37</v>
      </c>
      <c r="E20" s="1">
        <v>332.6</v>
      </c>
      <c r="F20" s="1">
        <v>143</v>
      </c>
      <c r="G20" s="5">
        <f>F20/E20*100</f>
        <v>42.99458809380637</v>
      </c>
      <c r="H20" s="54"/>
      <c r="I20" s="1"/>
      <c r="J20" s="1"/>
      <c r="K20" s="1"/>
      <c r="L20" s="2"/>
      <c r="M20" s="2"/>
      <c r="N20" s="30"/>
      <c r="O20" s="30"/>
      <c r="P20" s="30"/>
      <c r="Q20" s="30"/>
      <c r="R20" s="22"/>
    </row>
    <row r="21" spans="2:18" ht="30" customHeight="1">
      <c r="B21" s="49"/>
      <c r="C21" s="1"/>
      <c r="D21" s="55" t="s">
        <v>81</v>
      </c>
      <c r="E21" s="1">
        <f>SUM(E18:E20)</f>
        <v>332.6</v>
      </c>
      <c r="F21" s="1">
        <f>SUM(F18:F20)</f>
        <v>143</v>
      </c>
      <c r="G21" s="5">
        <f>F21/E21*100</f>
        <v>42.99458809380637</v>
      </c>
      <c r="H21" s="54"/>
      <c r="I21" s="1"/>
      <c r="J21" s="1"/>
      <c r="K21" s="1"/>
      <c r="L21" s="2"/>
      <c r="M21" s="2"/>
      <c r="N21" s="30"/>
      <c r="O21" s="30"/>
      <c r="P21" s="30"/>
      <c r="Q21" s="30"/>
      <c r="R21" s="22"/>
    </row>
    <row r="22" spans="2:18" s="163" customFormat="1" ht="33.75" customHeight="1">
      <c r="B22" s="49"/>
      <c r="C22" s="56"/>
      <c r="D22" s="213" t="s">
        <v>177</v>
      </c>
      <c r="E22" s="214"/>
      <c r="F22" s="214"/>
      <c r="G22" s="214"/>
      <c r="H22" s="214"/>
      <c r="I22" s="214"/>
      <c r="J22" s="214"/>
      <c r="K22" s="214"/>
      <c r="L22" s="214"/>
      <c r="M22" s="214"/>
      <c r="N22" s="214"/>
      <c r="O22" s="214"/>
      <c r="P22" s="214"/>
      <c r="Q22" s="214"/>
      <c r="R22" s="214"/>
    </row>
    <row r="23" spans="1:18" s="162" customFormat="1" ht="57.75" customHeight="1">
      <c r="A23" s="160"/>
      <c r="B23" s="161">
        <v>2</v>
      </c>
      <c r="C23" s="205" t="s">
        <v>19</v>
      </c>
      <c r="D23" s="206"/>
      <c r="E23" s="206"/>
      <c r="F23" s="206"/>
      <c r="G23" s="206"/>
      <c r="H23" s="206"/>
      <c r="I23" s="206"/>
      <c r="J23" s="206"/>
      <c r="K23" s="206"/>
      <c r="L23" s="206"/>
      <c r="M23" s="206"/>
      <c r="N23" s="206"/>
      <c r="O23" s="206"/>
      <c r="P23" s="206"/>
      <c r="Q23" s="206"/>
      <c r="R23" s="207"/>
    </row>
    <row r="24" spans="2:18" ht="51.75" customHeight="1">
      <c r="B24" s="49"/>
      <c r="C24" s="196" t="s">
        <v>20</v>
      </c>
      <c r="D24" s="197"/>
      <c r="E24" s="197"/>
      <c r="F24" s="197"/>
      <c r="G24" s="197"/>
      <c r="H24" s="199"/>
      <c r="I24" s="197"/>
      <c r="J24" s="197"/>
      <c r="K24" s="197"/>
      <c r="L24" s="197"/>
      <c r="M24" s="197"/>
      <c r="N24" s="197"/>
      <c r="O24" s="199"/>
      <c r="P24" s="199"/>
      <c r="Q24" s="199"/>
      <c r="R24" s="201"/>
    </row>
    <row r="25" spans="2:18" ht="60.75" customHeight="1">
      <c r="B25" s="49"/>
      <c r="C25" s="24"/>
      <c r="D25" s="1" t="s">
        <v>17</v>
      </c>
      <c r="E25" s="1" t="s">
        <v>2</v>
      </c>
      <c r="F25" s="1" t="s">
        <v>3</v>
      </c>
      <c r="G25" s="5" t="s">
        <v>39</v>
      </c>
      <c r="H25" s="1" t="s">
        <v>4</v>
      </c>
      <c r="I25" s="1" t="s">
        <v>5</v>
      </c>
      <c r="J25" s="1" t="s">
        <v>6</v>
      </c>
      <c r="K25" s="1" t="s">
        <v>7</v>
      </c>
      <c r="L25" s="2" t="s">
        <v>8</v>
      </c>
      <c r="M25" s="2" t="s">
        <v>10</v>
      </c>
      <c r="N25" s="2" t="s">
        <v>213</v>
      </c>
      <c r="O25" s="2"/>
      <c r="P25" s="2"/>
      <c r="Q25" s="2" t="s">
        <v>207</v>
      </c>
      <c r="R25" s="2" t="s">
        <v>164</v>
      </c>
    </row>
    <row r="26" spans="1:18" s="167" customFormat="1" ht="60" customHeight="1">
      <c r="A26" s="163"/>
      <c r="B26" s="71">
        <v>1</v>
      </c>
      <c r="C26" s="52"/>
      <c r="D26" s="58"/>
      <c r="E26" s="59"/>
      <c r="F26" s="59"/>
      <c r="G26" s="9"/>
      <c r="H26" s="22" t="s">
        <v>21</v>
      </c>
      <c r="I26" s="60" t="s">
        <v>13</v>
      </c>
      <c r="J26" s="58">
        <v>67</v>
      </c>
      <c r="K26" s="58">
        <v>67</v>
      </c>
      <c r="L26" s="58"/>
      <c r="M26" s="55">
        <f>K26/J26*100</f>
        <v>100</v>
      </c>
      <c r="N26" s="58"/>
      <c r="O26" s="58"/>
      <c r="P26" s="58"/>
      <c r="Q26" s="58"/>
      <c r="R26" s="55"/>
    </row>
    <row r="27" spans="1:18" s="167" customFormat="1" ht="51.75" customHeight="1">
      <c r="A27" s="163"/>
      <c r="B27" s="71">
        <v>2</v>
      </c>
      <c r="C27" s="52"/>
      <c r="D27" s="58"/>
      <c r="E27" s="59"/>
      <c r="F27" s="59"/>
      <c r="G27" s="9"/>
      <c r="H27" s="22" t="s">
        <v>22</v>
      </c>
      <c r="I27" s="60" t="s">
        <v>13</v>
      </c>
      <c r="J27" s="58">
        <v>0</v>
      </c>
      <c r="K27" s="58">
        <v>0</v>
      </c>
      <c r="L27" s="58"/>
      <c r="M27" s="55">
        <v>100</v>
      </c>
      <c r="N27" s="58"/>
      <c r="O27" s="58"/>
      <c r="P27" s="58"/>
      <c r="Q27" s="58"/>
      <c r="R27" s="22" t="s">
        <v>165</v>
      </c>
    </row>
    <row r="28" spans="1:18" s="167" customFormat="1" ht="68.25" customHeight="1">
      <c r="A28" s="163"/>
      <c r="B28" s="71">
        <v>3</v>
      </c>
      <c r="C28" s="52"/>
      <c r="D28" s="58"/>
      <c r="E28" s="59"/>
      <c r="F28" s="59"/>
      <c r="G28" s="9"/>
      <c r="H28" s="22" t="s">
        <v>23</v>
      </c>
      <c r="I28" s="60" t="s">
        <v>13</v>
      </c>
      <c r="J28" s="58">
        <v>100</v>
      </c>
      <c r="K28" s="58">
        <v>100</v>
      </c>
      <c r="L28" s="58"/>
      <c r="M28" s="55">
        <f aca="true" t="shared" si="1" ref="M28:M41">K28/J28*100</f>
        <v>100</v>
      </c>
      <c r="N28" s="58"/>
      <c r="O28" s="58"/>
      <c r="P28" s="58"/>
      <c r="Q28" s="58"/>
      <c r="R28" s="22" t="s">
        <v>166</v>
      </c>
    </row>
    <row r="29" spans="1:18" s="167" customFormat="1" ht="73.5" customHeight="1">
      <c r="A29" s="163"/>
      <c r="B29" s="71">
        <v>4</v>
      </c>
      <c r="C29" s="52"/>
      <c r="D29" s="58"/>
      <c r="E29" s="59"/>
      <c r="F29" s="59"/>
      <c r="G29" s="9"/>
      <c r="H29" s="22" t="s">
        <v>24</v>
      </c>
      <c r="I29" s="60" t="s">
        <v>13</v>
      </c>
      <c r="J29" s="58">
        <v>74</v>
      </c>
      <c r="K29" s="58">
        <v>76</v>
      </c>
      <c r="L29" s="58"/>
      <c r="M29" s="55">
        <f t="shared" si="1"/>
        <v>102.7027027027027</v>
      </c>
      <c r="N29" s="58"/>
      <c r="O29" s="58"/>
      <c r="P29" s="58"/>
      <c r="Q29" s="58"/>
      <c r="R29" s="22" t="s">
        <v>167</v>
      </c>
    </row>
    <row r="30" spans="1:18" s="167" customFormat="1" ht="75.75" customHeight="1">
      <c r="A30" s="163"/>
      <c r="B30" s="71">
        <v>5</v>
      </c>
      <c r="C30" s="52"/>
      <c r="D30" s="58"/>
      <c r="E30" s="59"/>
      <c r="F30" s="59"/>
      <c r="G30" s="9"/>
      <c r="H30" s="22" t="s">
        <v>25</v>
      </c>
      <c r="I30" s="60" t="s">
        <v>13</v>
      </c>
      <c r="J30" s="58">
        <v>54.6</v>
      </c>
      <c r="K30" s="58">
        <v>54.6</v>
      </c>
      <c r="L30" s="58"/>
      <c r="M30" s="55">
        <f t="shared" si="1"/>
        <v>100</v>
      </c>
      <c r="N30" s="58"/>
      <c r="O30" s="58"/>
      <c r="P30" s="58"/>
      <c r="Q30" s="58"/>
      <c r="R30" s="55"/>
    </row>
    <row r="31" spans="1:18" s="167" customFormat="1" ht="70.5" customHeight="1">
      <c r="A31" s="163"/>
      <c r="B31" s="71">
        <v>6</v>
      </c>
      <c r="C31" s="52"/>
      <c r="D31" s="58"/>
      <c r="E31" s="59"/>
      <c r="F31" s="59"/>
      <c r="G31" s="9"/>
      <c r="H31" s="22" t="s">
        <v>26</v>
      </c>
      <c r="I31" s="60" t="s">
        <v>13</v>
      </c>
      <c r="J31" s="58">
        <v>36</v>
      </c>
      <c r="K31" s="58">
        <v>40</v>
      </c>
      <c r="L31" s="58"/>
      <c r="M31" s="55">
        <f t="shared" si="1"/>
        <v>111.11111111111111</v>
      </c>
      <c r="N31" s="58"/>
      <c r="O31" s="58"/>
      <c r="P31" s="58"/>
      <c r="Q31" s="58"/>
      <c r="R31" s="22" t="s">
        <v>168</v>
      </c>
    </row>
    <row r="32" spans="1:18" s="167" customFormat="1" ht="77.25" customHeight="1">
      <c r="A32" s="163"/>
      <c r="B32" s="71">
        <v>7</v>
      </c>
      <c r="C32" s="52"/>
      <c r="D32" s="58"/>
      <c r="E32" s="59"/>
      <c r="F32" s="59"/>
      <c r="G32" s="9"/>
      <c r="H32" s="22" t="s">
        <v>27</v>
      </c>
      <c r="I32" s="60" t="s">
        <v>13</v>
      </c>
      <c r="J32" s="58">
        <v>11.3</v>
      </c>
      <c r="K32" s="58">
        <v>12.3</v>
      </c>
      <c r="L32" s="58"/>
      <c r="M32" s="55">
        <f t="shared" si="1"/>
        <v>108.84955752212389</v>
      </c>
      <c r="N32" s="58"/>
      <c r="O32" s="58"/>
      <c r="P32" s="58"/>
      <c r="Q32" s="58"/>
      <c r="R32" s="22" t="s">
        <v>169</v>
      </c>
    </row>
    <row r="33" spans="1:18" s="167" customFormat="1" ht="69" customHeight="1">
      <c r="A33" s="163"/>
      <c r="B33" s="71">
        <v>8</v>
      </c>
      <c r="C33" s="52"/>
      <c r="D33" s="58"/>
      <c r="E33" s="59"/>
      <c r="F33" s="59"/>
      <c r="G33" s="9"/>
      <c r="H33" s="22" t="s">
        <v>28</v>
      </c>
      <c r="I33" s="60" t="s">
        <v>13</v>
      </c>
      <c r="J33" s="58">
        <v>55.6</v>
      </c>
      <c r="K33" s="58">
        <v>59.7</v>
      </c>
      <c r="L33" s="58"/>
      <c r="M33" s="55">
        <f t="shared" si="1"/>
        <v>107.37410071942446</v>
      </c>
      <c r="N33" s="58"/>
      <c r="O33" s="58"/>
      <c r="P33" s="58"/>
      <c r="Q33" s="58"/>
      <c r="R33" s="22" t="s">
        <v>170</v>
      </c>
    </row>
    <row r="34" spans="1:18" s="167" customFormat="1" ht="58.5" customHeight="1">
      <c r="A34" s="163"/>
      <c r="B34" s="71">
        <v>9</v>
      </c>
      <c r="C34" s="52"/>
      <c r="D34" s="58"/>
      <c r="E34" s="59"/>
      <c r="F34" s="59"/>
      <c r="G34" s="9"/>
      <c r="H34" s="22" t="s">
        <v>29</v>
      </c>
      <c r="I34" s="60" t="s">
        <v>13</v>
      </c>
      <c r="J34" s="58">
        <v>98</v>
      </c>
      <c r="K34" s="58">
        <v>98.9</v>
      </c>
      <c r="L34" s="58"/>
      <c r="M34" s="55">
        <f t="shared" si="1"/>
        <v>100.91836734693878</v>
      </c>
      <c r="N34" s="58"/>
      <c r="O34" s="58"/>
      <c r="P34" s="58"/>
      <c r="Q34" s="58"/>
      <c r="R34" s="22" t="s">
        <v>224</v>
      </c>
    </row>
    <row r="35" spans="1:18" s="167" customFormat="1" ht="61.5" customHeight="1">
      <c r="A35" s="163"/>
      <c r="B35" s="71">
        <v>10</v>
      </c>
      <c r="C35" s="52"/>
      <c r="D35" s="58"/>
      <c r="E35" s="59"/>
      <c r="F35" s="59"/>
      <c r="G35" s="9"/>
      <c r="H35" s="61" t="s">
        <v>30</v>
      </c>
      <c r="I35" s="60" t="s">
        <v>13</v>
      </c>
      <c r="J35" s="58">
        <v>1.3</v>
      </c>
      <c r="K35" s="58">
        <v>1.3</v>
      </c>
      <c r="L35" s="58"/>
      <c r="M35" s="55">
        <f t="shared" si="1"/>
        <v>100</v>
      </c>
      <c r="N35" s="58"/>
      <c r="O35" s="58"/>
      <c r="P35" s="58"/>
      <c r="Q35" s="58"/>
      <c r="R35" s="31"/>
    </row>
    <row r="36" spans="1:18" s="167" customFormat="1" ht="75.75" customHeight="1">
      <c r="A36" s="163"/>
      <c r="B36" s="71">
        <v>11</v>
      </c>
      <c r="C36" s="52"/>
      <c r="D36" s="58"/>
      <c r="E36" s="59"/>
      <c r="F36" s="59"/>
      <c r="G36" s="9"/>
      <c r="H36" s="61" t="s">
        <v>31</v>
      </c>
      <c r="I36" s="60" t="s">
        <v>13</v>
      </c>
      <c r="J36" s="58">
        <v>12.5</v>
      </c>
      <c r="K36" s="58">
        <v>7</v>
      </c>
      <c r="L36" s="58"/>
      <c r="M36" s="55">
        <f t="shared" si="1"/>
        <v>56.00000000000001</v>
      </c>
      <c r="N36" s="58"/>
      <c r="O36" s="58"/>
      <c r="P36" s="58"/>
      <c r="Q36" s="58"/>
      <c r="R36" s="22" t="s">
        <v>171</v>
      </c>
    </row>
    <row r="37" spans="1:18" s="167" customFormat="1" ht="117" customHeight="1">
      <c r="A37" s="163"/>
      <c r="B37" s="71">
        <v>12</v>
      </c>
      <c r="C37" s="52"/>
      <c r="D37" s="58"/>
      <c r="E37" s="59"/>
      <c r="F37" s="59"/>
      <c r="G37" s="9"/>
      <c r="H37" s="61" t="s">
        <v>214</v>
      </c>
      <c r="I37" s="60" t="s">
        <v>13</v>
      </c>
      <c r="J37" s="58"/>
      <c r="K37" s="58"/>
      <c r="L37" s="58"/>
      <c r="M37" s="55"/>
      <c r="N37" s="58"/>
      <c r="O37" s="58"/>
      <c r="P37" s="58"/>
      <c r="Q37" s="58"/>
      <c r="R37" s="31"/>
    </row>
    <row r="38" spans="1:18" s="167" customFormat="1" ht="73.5" customHeight="1">
      <c r="A38" s="163"/>
      <c r="B38" s="71">
        <v>13</v>
      </c>
      <c r="C38" s="52"/>
      <c r="D38" s="58"/>
      <c r="E38" s="59"/>
      <c r="F38" s="59"/>
      <c r="G38" s="9"/>
      <c r="H38" s="22" t="s">
        <v>32</v>
      </c>
      <c r="I38" s="60" t="s">
        <v>13</v>
      </c>
      <c r="J38" s="58">
        <v>100</v>
      </c>
      <c r="K38" s="58">
        <v>100</v>
      </c>
      <c r="L38" s="58"/>
      <c r="M38" s="55">
        <f t="shared" si="1"/>
        <v>100</v>
      </c>
      <c r="N38" s="58">
        <f>K38/J38*M38</f>
        <v>100</v>
      </c>
      <c r="O38" s="58"/>
      <c r="P38" s="58"/>
      <c r="Q38" s="58"/>
      <c r="R38" s="31"/>
    </row>
    <row r="39" spans="1:18" s="167" customFormat="1" ht="62.25" customHeight="1">
      <c r="A39" s="163"/>
      <c r="B39" s="71">
        <v>14</v>
      </c>
      <c r="C39" s="52"/>
      <c r="D39" s="58"/>
      <c r="E39" s="59"/>
      <c r="F39" s="59"/>
      <c r="G39" s="9"/>
      <c r="H39" s="22" t="s">
        <v>33</v>
      </c>
      <c r="I39" s="60" t="s">
        <v>13</v>
      </c>
      <c r="J39" s="58">
        <v>100</v>
      </c>
      <c r="K39" s="58">
        <v>100</v>
      </c>
      <c r="L39" s="58"/>
      <c r="M39" s="55">
        <f t="shared" si="1"/>
        <v>100</v>
      </c>
      <c r="N39" s="58"/>
      <c r="O39" s="58"/>
      <c r="P39" s="58"/>
      <c r="Q39" s="58"/>
      <c r="R39" s="22" t="s">
        <v>172</v>
      </c>
    </row>
    <row r="40" spans="1:18" s="167" customFormat="1" ht="168.75" customHeight="1">
      <c r="A40" s="163"/>
      <c r="B40" s="71">
        <v>15</v>
      </c>
      <c r="C40" s="52"/>
      <c r="D40" s="58"/>
      <c r="E40" s="59"/>
      <c r="F40" s="59"/>
      <c r="G40" s="9"/>
      <c r="H40" s="22" t="s">
        <v>34</v>
      </c>
      <c r="I40" s="60" t="s">
        <v>13</v>
      </c>
      <c r="J40" s="58">
        <v>75</v>
      </c>
      <c r="K40" s="58">
        <v>80</v>
      </c>
      <c r="L40" s="58"/>
      <c r="M40" s="55">
        <f t="shared" si="1"/>
        <v>106.66666666666667</v>
      </c>
      <c r="N40" s="58"/>
      <c r="O40" s="58"/>
      <c r="P40" s="58"/>
      <c r="Q40" s="58"/>
      <c r="R40" s="32" t="s">
        <v>173</v>
      </c>
    </row>
    <row r="41" spans="1:18" s="167" customFormat="1" ht="101.25" customHeight="1">
      <c r="A41" s="163"/>
      <c r="B41" s="71">
        <v>16</v>
      </c>
      <c r="C41" s="52"/>
      <c r="D41" s="58"/>
      <c r="E41" s="59"/>
      <c r="F41" s="59"/>
      <c r="G41" s="9"/>
      <c r="H41" s="22" t="s">
        <v>35</v>
      </c>
      <c r="I41" s="60" t="s">
        <v>13</v>
      </c>
      <c r="J41" s="58" t="s">
        <v>16</v>
      </c>
      <c r="K41" s="58" t="s">
        <v>16</v>
      </c>
      <c r="L41" s="58"/>
      <c r="M41" s="55">
        <f t="shared" si="1"/>
        <v>100</v>
      </c>
      <c r="N41" s="58"/>
      <c r="O41" s="58"/>
      <c r="P41" s="58"/>
      <c r="Q41" s="58"/>
      <c r="R41" s="31"/>
    </row>
    <row r="42" spans="1:18" s="167" customFormat="1" ht="33.75" customHeight="1">
      <c r="A42" s="163"/>
      <c r="B42" s="227"/>
      <c r="C42" s="215" t="s">
        <v>40</v>
      </c>
      <c r="D42" s="58" t="s">
        <v>36</v>
      </c>
      <c r="E42" s="59">
        <v>468569.9</v>
      </c>
      <c r="F42" s="59">
        <v>465426.1</v>
      </c>
      <c r="G42" s="29">
        <f>F42/E42*100</f>
        <v>99.32906488444945</v>
      </c>
      <c r="H42" s="22"/>
      <c r="I42" s="60"/>
      <c r="J42" s="58"/>
      <c r="K42" s="58"/>
      <c r="L42" s="58"/>
      <c r="M42" s="58"/>
      <c r="N42" s="58"/>
      <c r="O42" s="58"/>
      <c r="P42" s="58"/>
      <c r="Q42" s="58"/>
      <c r="R42" s="55"/>
    </row>
    <row r="43" spans="1:18" s="167" customFormat="1" ht="37.5" customHeight="1">
      <c r="A43" s="163"/>
      <c r="B43" s="228"/>
      <c r="C43" s="216"/>
      <c r="D43" s="58" t="s">
        <v>37</v>
      </c>
      <c r="E43" s="59">
        <v>156946.5</v>
      </c>
      <c r="F43" s="59">
        <v>156895</v>
      </c>
      <c r="G43" s="29">
        <f>F43/E43*100</f>
        <v>99.9671862704807</v>
      </c>
      <c r="H43" s="22"/>
      <c r="I43" s="60"/>
      <c r="J43" s="58"/>
      <c r="K43" s="58"/>
      <c r="L43" s="58"/>
      <c r="M43" s="58"/>
      <c r="N43" s="58"/>
      <c r="O43" s="63"/>
      <c r="P43" s="63"/>
      <c r="Q43" s="63"/>
      <c r="R43" s="62"/>
    </row>
    <row r="44" spans="1:18" s="167" customFormat="1" ht="27" customHeight="1">
      <c r="A44" s="163"/>
      <c r="B44" s="229"/>
      <c r="C44" s="217"/>
      <c r="D44" s="55" t="s">
        <v>38</v>
      </c>
      <c r="E44" s="64">
        <f>SUM(E42:E43)</f>
        <v>625516.4</v>
      </c>
      <c r="F44" s="64">
        <f>SUM(F42:F43)</f>
        <v>622321.1</v>
      </c>
      <c r="G44" s="29">
        <f>F44/E44*100</f>
        <v>99.48917406482067</v>
      </c>
      <c r="H44" s="22"/>
      <c r="I44" s="60"/>
      <c r="J44" s="58"/>
      <c r="K44" s="58"/>
      <c r="L44" s="58"/>
      <c r="M44" s="55">
        <f>SUM(M26:M41)/15</f>
        <v>99.57483373793117</v>
      </c>
      <c r="N44" s="58"/>
      <c r="O44" s="58"/>
      <c r="P44" s="58"/>
      <c r="Q44" s="58"/>
      <c r="R44" s="55"/>
    </row>
    <row r="45" spans="1:18" s="167" customFormat="1" ht="223.5" customHeight="1">
      <c r="A45" s="163"/>
      <c r="B45" s="143"/>
      <c r="C45" s="65"/>
      <c r="D45" s="230" t="s">
        <v>208</v>
      </c>
      <c r="E45" s="231"/>
      <c r="F45" s="231"/>
      <c r="G45" s="231"/>
      <c r="H45" s="231"/>
      <c r="I45" s="231"/>
      <c r="J45" s="231"/>
      <c r="K45" s="231"/>
      <c r="L45" s="231"/>
      <c r="M45" s="231"/>
      <c r="N45" s="231"/>
      <c r="O45" s="231"/>
      <c r="P45" s="231"/>
      <c r="Q45" s="231"/>
      <c r="R45" s="231"/>
    </row>
    <row r="46" spans="1:18" s="159" customFormat="1" ht="29.25" customHeight="1">
      <c r="A46" s="158"/>
      <c r="B46" s="71">
        <v>3</v>
      </c>
      <c r="C46" s="232" t="s">
        <v>41</v>
      </c>
      <c r="D46" s="233"/>
      <c r="E46" s="233"/>
      <c r="F46" s="233"/>
      <c r="G46" s="233"/>
      <c r="H46" s="234"/>
      <c r="I46" s="233"/>
      <c r="J46" s="233"/>
      <c r="K46" s="233"/>
      <c r="L46" s="233"/>
      <c r="M46" s="233"/>
      <c r="N46" s="233"/>
      <c r="O46" s="233"/>
      <c r="P46" s="233"/>
      <c r="Q46" s="233"/>
      <c r="R46" s="235"/>
    </row>
    <row r="47" spans="2:18" s="158" customFormat="1" ht="51.75" customHeight="1">
      <c r="B47" s="71"/>
      <c r="C47" s="149"/>
      <c r="D47" s="239" t="s">
        <v>225</v>
      </c>
      <c r="E47" s="239"/>
      <c r="F47" s="239"/>
      <c r="G47" s="239"/>
      <c r="H47" s="239"/>
      <c r="I47" s="239"/>
      <c r="J47" s="239"/>
      <c r="K47" s="239"/>
      <c r="L47" s="239"/>
      <c r="M47" s="239"/>
      <c r="N47" s="239"/>
      <c r="O47" s="239"/>
      <c r="P47" s="239"/>
      <c r="Q47" s="239"/>
      <c r="R47" s="240"/>
    </row>
    <row r="48" spans="2:18" s="158" customFormat="1" ht="193.5" customHeight="1">
      <c r="B48" s="71"/>
      <c r="C48" s="149"/>
      <c r="D48" s="239" t="s">
        <v>226</v>
      </c>
      <c r="E48" s="239"/>
      <c r="F48" s="239"/>
      <c r="G48" s="239"/>
      <c r="H48" s="239"/>
      <c r="I48" s="239"/>
      <c r="J48" s="239"/>
      <c r="K48" s="239"/>
      <c r="L48" s="239"/>
      <c r="M48" s="239"/>
      <c r="N48" s="239"/>
      <c r="O48" s="239"/>
      <c r="P48" s="239"/>
      <c r="Q48" s="239"/>
      <c r="R48" s="240"/>
    </row>
    <row r="49" spans="2:18" ht="72.75" customHeight="1">
      <c r="B49" s="49"/>
      <c r="C49" s="8"/>
      <c r="D49" s="1" t="s">
        <v>17</v>
      </c>
      <c r="E49" s="1" t="s">
        <v>2</v>
      </c>
      <c r="F49" s="1" t="s">
        <v>3</v>
      </c>
      <c r="G49" s="5" t="s">
        <v>39</v>
      </c>
      <c r="H49" s="1" t="s">
        <v>4</v>
      </c>
      <c r="I49" s="1" t="s">
        <v>5</v>
      </c>
      <c r="J49" s="1" t="s">
        <v>6</v>
      </c>
      <c r="K49" s="1" t="s">
        <v>7</v>
      </c>
      <c r="L49" s="2" t="s">
        <v>8</v>
      </c>
      <c r="M49" s="2" t="s">
        <v>10</v>
      </c>
      <c r="N49" s="2" t="s">
        <v>213</v>
      </c>
      <c r="O49" s="2"/>
      <c r="P49" s="2"/>
      <c r="Q49" s="2" t="s">
        <v>207</v>
      </c>
      <c r="R49" s="2" t="s">
        <v>164</v>
      </c>
    </row>
    <row r="50" spans="1:18" s="167" customFormat="1" ht="30">
      <c r="A50" s="163"/>
      <c r="B50" s="71">
        <v>1</v>
      </c>
      <c r="C50" s="52"/>
      <c r="D50" s="58"/>
      <c r="E50" s="59"/>
      <c r="F50" s="59"/>
      <c r="G50" s="9"/>
      <c r="H50" s="15" t="s">
        <v>245</v>
      </c>
      <c r="I50" s="58" t="s">
        <v>13</v>
      </c>
      <c r="J50" s="58">
        <v>6.8</v>
      </c>
      <c r="K50" s="58">
        <v>6.8</v>
      </c>
      <c r="L50" s="58"/>
      <c r="M50" s="55">
        <f>K50/J50*100</f>
        <v>100</v>
      </c>
      <c r="N50" s="58"/>
      <c r="O50" s="58"/>
      <c r="P50" s="58"/>
      <c r="Q50" s="58"/>
      <c r="R50" s="55"/>
    </row>
    <row r="51" spans="1:18" s="167" customFormat="1" ht="68.25" customHeight="1">
      <c r="A51" s="163"/>
      <c r="B51" s="71">
        <v>2</v>
      </c>
      <c r="C51" s="52"/>
      <c r="D51" s="58"/>
      <c r="E51" s="59"/>
      <c r="F51" s="59"/>
      <c r="G51" s="9"/>
      <c r="H51" s="15" t="s">
        <v>246</v>
      </c>
      <c r="I51" s="58" t="s">
        <v>13</v>
      </c>
      <c r="J51" s="66">
        <v>78</v>
      </c>
      <c r="K51" s="66">
        <v>78</v>
      </c>
      <c r="L51" s="58"/>
      <c r="M51" s="55">
        <f aca="true" t="shared" si="2" ref="M51:M63">K51/J51*100</f>
        <v>100</v>
      </c>
      <c r="N51" s="58"/>
      <c r="O51" s="58"/>
      <c r="P51" s="58"/>
      <c r="Q51" s="58"/>
      <c r="R51" s="55"/>
    </row>
    <row r="52" spans="1:18" s="167" customFormat="1" ht="45.75" customHeight="1">
      <c r="A52" s="163"/>
      <c r="B52" s="71">
        <v>3</v>
      </c>
      <c r="C52" s="52"/>
      <c r="D52" s="58"/>
      <c r="E52" s="59"/>
      <c r="F52" s="59"/>
      <c r="G52" s="9"/>
      <c r="H52" s="15" t="s">
        <v>247</v>
      </c>
      <c r="I52" s="58" t="s">
        <v>13</v>
      </c>
      <c r="J52" s="66">
        <v>25</v>
      </c>
      <c r="K52" s="66">
        <v>25</v>
      </c>
      <c r="L52" s="58"/>
      <c r="M52" s="55">
        <f t="shared" si="2"/>
        <v>100</v>
      </c>
      <c r="N52" s="58"/>
      <c r="O52" s="58"/>
      <c r="P52" s="58"/>
      <c r="Q52" s="58"/>
      <c r="R52" s="55"/>
    </row>
    <row r="53" spans="1:18" s="167" customFormat="1" ht="45" customHeight="1">
      <c r="A53" s="163"/>
      <c r="B53" s="71">
        <v>4</v>
      </c>
      <c r="C53" s="52"/>
      <c r="D53" s="58"/>
      <c r="E53" s="59"/>
      <c r="F53" s="59"/>
      <c r="G53" s="9"/>
      <c r="H53" s="15" t="s">
        <v>248</v>
      </c>
      <c r="I53" s="58" t="s">
        <v>13</v>
      </c>
      <c r="J53" s="66">
        <v>30</v>
      </c>
      <c r="K53" s="66">
        <v>30</v>
      </c>
      <c r="L53" s="58"/>
      <c r="M53" s="55">
        <f t="shared" si="2"/>
        <v>100</v>
      </c>
      <c r="N53" s="58"/>
      <c r="O53" s="58"/>
      <c r="P53" s="58"/>
      <c r="Q53" s="58"/>
      <c r="R53" s="55"/>
    </row>
    <row r="54" spans="1:18" s="167" customFormat="1" ht="45">
      <c r="A54" s="163"/>
      <c r="B54" s="71">
        <v>5</v>
      </c>
      <c r="C54" s="52"/>
      <c r="D54" s="58"/>
      <c r="E54" s="58"/>
      <c r="F54" s="58"/>
      <c r="G54" s="9"/>
      <c r="H54" s="15" t="s">
        <v>249</v>
      </c>
      <c r="I54" s="60" t="s">
        <v>15</v>
      </c>
      <c r="J54" s="58">
        <v>20800</v>
      </c>
      <c r="K54" s="58">
        <v>20800</v>
      </c>
      <c r="L54" s="58"/>
      <c r="M54" s="55">
        <f t="shared" si="2"/>
        <v>100</v>
      </c>
      <c r="N54" s="58"/>
      <c r="O54" s="58"/>
      <c r="P54" s="58"/>
      <c r="Q54" s="58"/>
      <c r="R54" s="55"/>
    </row>
    <row r="55" spans="1:18" s="167" customFormat="1" ht="49.5" customHeight="1">
      <c r="A55" s="163"/>
      <c r="B55" s="71">
        <v>6</v>
      </c>
      <c r="C55" s="52"/>
      <c r="D55" s="58"/>
      <c r="E55" s="58"/>
      <c r="F55" s="58"/>
      <c r="G55" s="9"/>
      <c r="H55" s="15" t="s">
        <v>250</v>
      </c>
      <c r="I55" s="67" t="s">
        <v>14</v>
      </c>
      <c r="J55" s="63">
        <v>14</v>
      </c>
      <c r="K55" s="63">
        <v>15</v>
      </c>
      <c r="L55" s="63"/>
      <c r="M55" s="62">
        <f t="shared" si="2"/>
        <v>107.14285714285714</v>
      </c>
      <c r="N55" s="63"/>
      <c r="O55" s="63"/>
      <c r="P55" s="63"/>
      <c r="Q55" s="63"/>
      <c r="R55" s="32" t="s">
        <v>194</v>
      </c>
    </row>
    <row r="56" spans="1:18" s="167" customFormat="1" ht="45" customHeight="1">
      <c r="A56" s="163"/>
      <c r="B56" s="71">
        <v>7</v>
      </c>
      <c r="C56" s="52"/>
      <c r="D56" s="58"/>
      <c r="E56" s="59"/>
      <c r="F56" s="59"/>
      <c r="G56" s="9"/>
      <c r="H56" s="15" t="s">
        <v>251</v>
      </c>
      <c r="I56" s="67" t="s">
        <v>14</v>
      </c>
      <c r="J56" s="57">
        <v>660717</v>
      </c>
      <c r="K56" s="57">
        <v>738506</v>
      </c>
      <c r="L56" s="58"/>
      <c r="M56" s="55">
        <f t="shared" si="2"/>
        <v>111.77342190378027</v>
      </c>
      <c r="N56" s="58"/>
      <c r="O56" s="58"/>
      <c r="P56" s="58"/>
      <c r="Q56" s="58"/>
      <c r="R56" s="32" t="s">
        <v>252</v>
      </c>
    </row>
    <row r="57" spans="1:18" s="167" customFormat="1" ht="63.75" customHeight="1">
      <c r="A57" s="163"/>
      <c r="B57" s="71">
        <v>8</v>
      </c>
      <c r="C57" s="52"/>
      <c r="D57" s="58"/>
      <c r="E57" s="59"/>
      <c r="F57" s="59"/>
      <c r="G57" s="9"/>
      <c r="H57" s="15" t="s">
        <v>229</v>
      </c>
      <c r="I57" s="60" t="s">
        <v>13</v>
      </c>
      <c r="J57" s="58">
        <v>2</v>
      </c>
      <c r="K57" s="58">
        <v>2</v>
      </c>
      <c r="L57" s="58"/>
      <c r="M57" s="55">
        <f t="shared" si="2"/>
        <v>100</v>
      </c>
      <c r="N57" s="58"/>
      <c r="O57" s="58"/>
      <c r="P57" s="58"/>
      <c r="Q57" s="58"/>
      <c r="R57" s="32"/>
    </row>
    <row r="58" spans="1:18" s="167" customFormat="1" ht="93" customHeight="1">
      <c r="A58" s="163"/>
      <c r="B58" s="71">
        <v>9</v>
      </c>
      <c r="C58" s="52"/>
      <c r="D58" s="58"/>
      <c r="E58" s="59"/>
      <c r="F58" s="59"/>
      <c r="G58" s="5"/>
      <c r="H58" s="15" t="s">
        <v>227</v>
      </c>
      <c r="I58" s="58" t="s">
        <v>13</v>
      </c>
      <c r="J58" s="58">
        <v>84</v>
      </c>
      <c r="K58" s="58">
        <v>84</v>
      </c>
      <c r="L58" s="58"/>
      <c r="M58" s="55">
        <f t="shared" si="2"/>
        <v>100</v>
      </c>
      <c r="N58" s="58"/>
      <c r="O58" s="58"/>
      <c r="P58" s="58"/>
      <c r="Q58" s="58"/>
      <c r="R58" s="55"/>
    </row>
    <row r="59" spans="1:18" s="167" customFormat="1" ht="67.5" customHeight="1">
      <c r="A59" s="163"/>
      <c r="B59" s="71">
        <v>10</v>
      </c>
      <c r="C59" s="52"/>
      <c r="D59" s="58"/>
      <c r="E59" s="59"/>
      <c r="F59" s="59"/>
      <c r="G59" s="5"/>
      <c r="H59" s="15" t="s">
        <v>228</v>
      </c>
      <c r="I59" s="58" t="s">
        <v>15</v>
      </c>
      <c r="J59" s="58">
        <v>37</v>
      </c>
      <c r="K59" s="58">
        <v>37</v>
      </c>
      <c r="L59" s="58"/>
      <c r="M59" s="55">
        <f t="shared" si="2"/>
        <v>100</v>
      </c>
      <c r="N59" s="58"/>
      <c r="O59" s="58"/>
      <c r="P59" s="58"/>
      <c r="Q59" s="58"/>
      <c r="R59" s="55"/>
    </row>
    <row r="60" spans="1:18" s="167" customFormat="1" ht="45">
      <c r="A60" s="163"/>
      <c r="B60" s="71">
        <v>11</v>
      </c>
      <c r="C60" s="52"/>
      <c r="D60" s="58"/>
      <c r="E60" s="59"/>
      <c r="F60" s="59"/>
      <c r="G60" s="5"/>
      <c r="H60" s="22" t="s">
        <v>230</v>
      </c>
      <c r="I60" s="58" t="s">
        <v>14</v>
      </c>
      <c r="J60" s="57">
        <v>11</v>
      </c>
      <c r="K60" s="57">
        <v>11</v>
      </c>
      <c r="L60" s="58"/>
      <c r="M60" s="55">
        <f t="shared" si="2"/>
        <v>100</v>
      </c>
      <c r="N60" s="58"/>
      <c r="O60" s="58"/>
      <c r="P60" s="58"/>
      <c r="Q60" s="58"/>
      <c r="R60" s="55"/>
    </row>
    <row r="61" spans="1:18" s="167" customFormat="1" ht="33" customHeight="1">
      <c r="A61" s="163"/>
      <c r="B61" s="71">
        <v>12</v>
      </c>
      <c r="C61" s="52"/>
      <c r="D61" s="58"/>
      <c r="E61" s="59"/>
      <c r="F61" s="59"/>
      <c r="G61" s="5"/>
      <c r="H61" s="20" t="s">
        <v>231</v>
      </c>
      <c r="I61" s="58" t="s">
        <v>14</v>
      </c>
      <c r="J61" s="58">
        <v>12</v>
      </c>
      <c r="K61" s="58">
        <v>12</v>
      </c>
      <c r="L61" s="58"/>
      <c r="M61" s="55">
        <f t="shared" si="2"/>
        <v>100</v>
      </c>
      <c r="N61" s="58"/>
      <c r="O61" s="58"/>
      <c r="P61" s="58"/>
      <c r="Q61" s="58"/>
      <c r="R61" s="55"/>
    </row>
    <row r="62" spans="1:18" s="167" customFormat="1" ht="63" customHeight="1">
      <c r="A62" s="163"/>
      <c r="B62" s="71">
        <v>13</v>
      </c>
      <c r="C62" s="52"/>
      <c r="D62" s="58"/>
      <c r="E62" s="59"/>
      <c r="F62" s="59"/>
      <c r="G62" s="5"/>
      <c r="H62" s="20" t="s">
        <v>232</v>
      </c>
      <c r="I62" s="58" t="s">
        <v>14</v>
      </c>
      <c r="J62" s="58">
        <v>80</v>
      </c>
      <c r="K62" s="58">
        <v>79</v>
      </c>
      <c r="L62" s="58"/>
      <c r="M62" s="55">
        <f t="shared" si="2"/>
        <v>98.75</v>
      </c>
      <c r="N62" s="58"/>
      <c r="O62" s="58"/>
      <c r="P62" s="58"/>
      <c r="Q62" s="58"/>
      <c r="R62" s="55"/>
    </row>
    <row r="63" spans="1:18" s="167" customFormat="1" ht="30">
      <c r="A63" s="163"/>
      <c r="B63" s="71">
        <v>14</v>
      </c>
      <c r="C63" s="52"/>
      <c r="D63" s="58"/>
      <c r="E63" s="59"/>
      <c r="F63" s="59"/>
      <c r="G63" s="5"/>
      <c r="H63" s="20" t="s">
        <v>233</v>
      </c>
      <c r="I63" s="58" t="s">
        <v>13</v>
      </c>
      <c r="J63" s="58">
        <v>100</v>
      </c>
      <c r="K63" s="58">
        <v>100</v>
      </c>
      <c r="L63" s="58"/>
      <c r="M63" s="55">
        <f t="shared" si="2"/>
        <v>100</v>
      </c>
      <c r="N63" s="58"/>
      <c r="O63" s="58"/>
      <c r="P63" s="58"/>
      <c r="Q63" s="58"/>
      <c r="R63" s="55"/>
    </row>
    <row r="64" spans="1:18" s="167" customFormat="1" ht="32.25" customHeight="1">
      <c r="A64" s="163"/>
      <c r="B64" s="71"/>
      <c r="C64" s="52"/>
      <c r="D64" s="52" t="s">
        <v>57</v>
      </c>
      <c r="E64" s="59">
        <v>63.1</v>
      </c>
      <c r="F64" s="59">
        <v>63.1</v>
      </c>
      <c r="G64" s="5">
        <f>F64/E64*100</f>
        <v>100</v>
      </c>
      <c r="H64" s="20"/>
      <c r="I64" s="58"/>
      <c r="J64" s="58"/>
      <c r="K64" s="58"/>
      <c r="L64" s="58"/>
      <c r="M64" s="58"/>
      <c r="N64" s="58"/>
      <c r="O64" s="58"/>
      <c r="P64" s="58"/>
      <c r="Q64" s="58"/>
      <c r="R64" s="55"/>
    </row>
    <row r="65" spans="1:18" s="167" customFormat="1" ht="37.5" customHeight="1">
      <c r="A65" s="163"/>
      <c r="B65" s="71"/>
      <c r="C65" s="52"/>
      <c r="D65" s="52" t="s">
        <v>80</v>
      </c>
      <c r="E65" s="59">
        <v>612.1</v>
      </c>
      <c r="F65" s="59">
        <v>586.8</v>
      </c>
      <c r="G65" s="5">
        <f>F65/E65*100</f>
        <v>95.86668844959972</v>
      </c>
      <c r="H65" s="20"/>
      <c r="I65" s="58"/>
      <c r="J65" s="58"/>
      <c r="K65" s="58"/>
      <c r="L65" s="58"/>
      <c r="M65" s="58"/>
      <c r="N65" s="58"/>
      <c r="O65" s="58"/>
      <c r="P65" s="58"/>
      <c r="Q65" s="58"/>
      <c r="R65" s="55"/>
    </row>
    <row r="66" spans="1:18" s="167" customFormat="1" ht="36.75" customHeight="1">
      <c r="A66" s="163"/>
      <c r="B66" s="71"/>
      <c r="C66" s="52"/>
      <c r="D66" s="52" t="s">
        <v>37</v>
      </c>
      <c r="E66" s="59">
        <v>39271.6</v>
      </c>
      <c r="F66" s="59">
        <v>39249.5</v>
      </c>
      <c r="G66" s="5">
        <f>F66/E66*100</f>
        <v>99.94372523655773</v>
      </c>
      <c r="H66" s="58"/>
      <c r="I66" s="58"/>
      <c r="J66" s="58"/>
      <c r="K66" s="58"/>
      <c r="L66" s="58"/>
      <c r="M66" s="58"/>
      <c r="N66" s="58"/>
      <c r="O66" s="58"/>
      <c r="P66" s="58"/>
      <c r="Q66" s="58"/>
      <c r="R66" s="55"/>
    </row>
    <row r="67" spans="1:18" s="167" customFormat="1" ht="33.75" customHeight="1">
      <c r="A67" s="163"/>
      <c r="B67" s="71"/>
      <c r="C67" s="52"/>
      <c r="D67" s="55" t="s">
        <v>81</v>
      </c>
      <c r="E67" s="64">
        <f>SUM(E64:E66)</f>
        <v>39946.799999999996</v>
      </c>
      <c r="F67" s="64">
        <f>SUM(F64:F66)</f>
        <v>39899.4</v>
      </c>
      <c r="G67" s="68">
        <f>F67/E67*100</f>
        <v>99.8813421851062</v>
      </c>
      <c r="H67" s="69"/>
      <c r="I67" s="55"/>
      <c r="J67" s="55"/>
      <c r="K67" s="55"/>
      <c r="L67" s="55"/>
      <c r="M67" s="55">
        <f>SUM(M50:M63)/14</f>
        <v>101.26187707475981</v>
      </c>
      <c r="N67" s="58"/>
      <c r="O67" s="58"/>
      <c r="P67" s="58"/>
      <c r="Q67" s="58"/>
      <c r="R67" s="55"/>
    </row>
    <row r="68" spans="1:18" s="167" customFormat="1" ht="26.25" customHeight="1">
      <c r="A68" s="163"/>
      <c r="B68" s="71"/>
      <c r="C68" s="70"/>
      <c r="D68" s="236" t="s">
        <v>195</v>
      </c>
      <c r="E68" s="237"/>
      <c r="F68" s="237"/>
      <c r="G68" s="237"/>
      <c r="H68" s="237"/>
      <c r="I68" s="237"/>
      <c r="J68" s="237"/>
      <c r="K68" s="237"/>
      <c r="L68" s="237"/>
      <c r="M68" s="237"/>
      <c r="N68" s="237"/>
      <c r="O68" s="237"/>
      <c r="P68" s="237"/>
      <c r="Q68" s="237"/>
      <c r="R68" s="238"/>
    </row>
    <row r="69" spans="1:18" s="176" customFormat="1" ht="41.25" customHeight="1">
      <c r="A69" s="175"/>
      <c r="B69" s="161">
        <v>4</v>
      </c>
      <c r="C69" s="202" t="s">
        <v>42</v>
      </c>
      <c r="D69" s="203"/>
      <c r="E69" s="203"/>
      <c r="F69" s="203"/>
      <c r="G69" s="203"/>
      <c r="H69" s="203"/>
      <c r="I69" s="203"/>
      <c r="J69" s="203"/>
      <c r="K69" s="203"/>
      <c r="L69" s="203"/>
      <c r="M69" s="203"/>
      <c r="N69" s="203"/>
      <c r="O69" s="203"/>
      <c r="P69" s="203"/>
      <c r="Q69" s="203"/>
      <c r="R69" s="204"/>
    </row>
    <row r="70" spans="2:18" ht="34.5" customHeight="1">
      <c r="B70" s="71"/>
      <c r="C70" s="196" t="s">
        <v>99</v>
      </c>
      <c r="D70" s="197"/>
      <c r="E70" s="197"/>
      <c r="F70" s="197"/>
      <c r="G70" s="197"/>
      <c r="H70" s="197"/>
      <c r="I70" s="197"/>
      <c r="J70" s="197"/>
      <c r="K70" s="197"/>
      <c r="L70" s="197"/>
      <c r="M70" s="197"/>
      <c r="N70" s="197"/>
      <c r="O70" s="197"/>
      <c r="P70" s="197"/>
      <c r="Q70" s="197"/>
      <c r="R70" s="198"/>
    </row>
    <row r="71" spans="2:18" ht="34.5" customHeight="1">
      <c r="B71" s="49"/>
      <c r="C71" s="196" t="s">
        <v>100</v>
      </c>
      <c r="D71" s="197"/>
      <c r="E71" s="197"/>
      <c r="F71" s="197"/>
      <c r="G71" s="197"/>
      <c r="H71" s="197"/>
      <c r="I71" s="197"/>
      <c r="J71" s="197"/>
      <c r="K71" s="197"/>
      <c r="L71" s="197"/>
      <c r="M71" s="197"/>
      <c r="N71" s="197"/>
      <c r="O71" s="197"/>
      <c r="P71" s="197"/>
      <c r="Q71" s="197"/>
      <c r="R71" s="198"/>
    </row>
    <row r="72" spans="2:18" ht="49.5" customHeight="1">
      <c r="B72" s="49"/>
      <c r="C72" s="24"/>
      <c r="D72" s="1" t="s">
        <v>17</v>
      </c>
      <c r="E72" s="1" t="s">
        <v>2</v>
      </c>
      <c r="F72" s="1" t="s">
        <v>3</v>
      </c>
      <c r="G72" s="5" t="s">
        <v>39</v>
      </c>
      <c r="H72" s="1" t="s">
        <v>4</v>
      </c>
      <c r="I72" s="1" t="s">
        <v>5</v>
      </c>
      <c r="J72" s="1" t="s">
        <v>6</v>
      </c>
      <c r="K72" s="1" t="s">
        <v>7</v>
      </c>
      <c r="L72" s="2" t="s">
        <v>8</v>
      </c>
      <c r="M72" s="2" t="s">
        <v>10</v>
      </c>
      <c r="N72" s="2" t="s">
        <v>213</v>
      </c>
      <c r="O72" s="2"/>
      <c r="P72" s="2"/>
      <c r="Q72" s="2" t="s">
        <v>207</v>
      </c>
      <c r="R72" s="2" t="s">
        <v>164</v>
      </c>
    </row>
    <row r="73" spans="2:18" ht="45.75" customHeight="1">
      <c r="B73" s="49">
        <v>1</v>
      </c>
      <c r="C73" s="7"/>
      <c r="D73" s="7"/>
      <c r="E73" s="7"/>
      <c r="F73" s="7"/>
      <c r="G73" s="27"/>
      <c r="H73" s="177" t="s">
        <v>82</v>
      </c>
      <c r="I73" s="7" t="s">
        <v>15</v>
      </c>
      <c r="J73" s="16">
        <v>4827</v>
      </c>
      <c r="K73" s="16">
        <v>12024</v>
      </c>
      <c r="L73" s="7"/>
      <c r="M73" s="187">
        <f>K73/J73*100</f>
        <v>249.0988191423244</v>
      </c>
      <c r="N73" s="7"/>
      <c r="O73" s="7"/>
      <c r="P73" s="7"/>
      <c r="Q73" s="7"/>
      <c r="R73" s="7"/>
    </row>
    <row r="74" spans="2:18" ht="71.25" customHeight="1">
      <c r="B74" s="49">
        <v>2</v>
      </c>
      <c r="C74" s="7"/>
      <c r="D74" s="7"/>
      <c r="E74" s="7"/>
      <c r="F74" s="7"/>
      <c r="G74" s="27"/>
      <c r="H74" s="178" t="s">
        <v>98</v>
      </c>
      <c r="I74" s="7" t="s">
        <v>18</v>
      </c>
      <c r="J74" s="16">
        <v>36</v>
      </c>
      <c r="K74" s="16">
        <v>36</v>
      </c>
      <c r="L74" s="7"/>
      <c r="M74" s="187">
        <f aca="true" t="shared" si="3" ref="M74:M86">K74/J74*100</f>
        <v>100</v>
      </c>
      <c r="N74" s="7"/>
      <c r="O74" s="7"/>
      <c r="P74" s="7"/>
      <c r="Q74" s="7"/>
      <c r="R74" s="7"/>
    </row>
    <row r="75" spans="2:18" ht="75.75" customHeight="1">
      <c r="B75" s="49">
        <v>3</v>
      </c>
      <c r="C75" s="7"/>
      <c r="D75" s="7"/>
      <c r="E75" s="7"/>
      <c r="F75" s="7"/>
      <c r="G75" s="27"/>
      <c r="H75" s="179" t="s">
        <v>84</v>
      </c>
      <c r="I75" s="7" t="s">
        <v>14</v>
      </c>
      <c r="J75" s="16">
        <v>35</v>
      </c>
      <c r="K75" s="16">
        <v>35</v>
      </c>
      <c r="L75" s="7"/>
      <c r="M75" s="187">
        <f t="shared" si="3"/>
        <v>100</v>
      </c>
      <c r="N75" s="7"/>
      <c r="O75" s="7"/>
      <c r="P75" s="7"/>
      <c r="Q75" s="7"/>
      <c r="R75" s="7"/>
    </row>
    <row r="76" spans="2:18" ht="78.75" customHeight="1">
      <c r="B76" s="49">
        <v>4</v>
      </c>
      <c r="C76" s="7"/>
      <c r="D76" s="7"/>
      <c r="E76" s="7"/>
      <c r="F76" s="7"/>
      <c r="G76" s="27"/>
      <c r="H76" s="179" t="s">
        <v>83</v>
      </c>
      <c r="I76" s="7" t="s">
        <v>13</v>
      </c>
      <c r="J76" s="16">
        <v>60</v>
      </c>
      <c r="K76" s="16">
        <v>62.3</v>
      </c>
      <c r="L76" s="7"/>
      <c r="M76" s="187">
        <f t="shared" si="3"/>
        <v>103.83333333333333</v>
      </c>
      <c r="N76" s="7"/>
      <c r="O76" s="7"/>
      <c r="P76" s="7"/>
      <c r="Q76" s="7"/>
      <c r="R76" s="7"/>
    </row>
    <row r="77" spans="2:18" ht="51" customHeight="1">
      <c r="B77" s="49">
        <v>5</v>
      </c>
      <c r="C77" s="7"/>
      <c r="D77" s="7"/>
      <c r="E77" s="7"/>
      <c r="F77" s="7"/>
      <c r="G77" s="27"/>
      <c r="H77" s="179" t="s">
        <v>85</v>
      </c>
      <c r="I77" s="7" t="s">
        <v>13</v>
      </c>
      <c r="J77" s="16">
        <v>85</v>
      </c>
      <c r="K77" s="16">
        <v>100</v>
      </c>
      <c r="L77" s="7"/>
      <c r="M77" s="187">
        <f t="shared" si="3"/>
        <v>117.64705882352942</v>
      </c>
      <c r="N77" s="7"/>
      <c r="O77" s="14"/>
      <c r="P77" s="14"/>
      <c r="Q77" s="14"/>
      <c r="R77" s="14"/>
    </row>
    <row r="78" spans="2:18" ht="67.5" customHeight="1">
      <c r="B78" s="49">
        <v>6</v>
      </c>
      <c r="C78" s="7"/>
      <c r="D78" s="7"/>
      <c r="E78" s="7"/>
      <c r="F78" s="7"/>
      <c r="G78" s="27"/>
      <c r="H78" s="179" t="s">
        <v>86</v>
      </c>
      <c r="I78" s="7" t="s">
        <v>14</v>
      </c>
      <c r="J78" s="16">
        <v>7</v>
      </c>
      <c r="K78" s="16">
        <v>37</v>
      </c>
      <c r="L78" s="7"/>
      <c r="M78" s="187">
        <f t="shared" si="3"/>
        <v>528.5714285714286</v>
      </c>
      <c r="N78" s="24"/>
      <c r="O78" s="24"/>
      <c r="P78" s="24"/>
      <c r="Q78" s="24"/>
      <c r="R78" s="33" t="s">
        <v>174</v>
      </c>
    </row>
    <row r="79" spans="1:18" s="167" customFormat="1" ht="49.5" customHeight="1">
      <c r="A79" s="163"/>
      <c r="B79" s="49">
        <v>7</v>
      </c>
      <c r="C79" s="52"/>
      <c r="D79" s="58"/>
      <c r="E79" s="59"/>
      <c r="F79" s="59"/>
      <c r="G79" s="13"/>
      <c r="H79" s="179" t="s">
        <v>87</v>
      </c>
      <c r="I79" s="59" t="s">
        <v>14</v>
      </c>
      <c r="J79" s="72">
        <v>14</v>
      </c>
      <c r="K79" s="72">
        <v>113</v>
      </c>
      <c r="L79" s="58"/>
      <c r="M79" s="187">
        <f t="shared" si="3"/>
        <v>807.1428571428571</v>
      </c>
      <c r="N79" s="58"/>
      <c r="O79" s="58"/>
      <c r="P79" s="58"/>
      <c r="Q79" s="58"/>
      <c r="R79" s="33" t="s">
        <v>174</v>
      </c>
    </row>
    <row r="80" spans="1:18" s="167" customFormat="1" ht="45">
      <c r="A80" s="163"/>
      <c r="B80" s="49">
        <v>8</v>
      </c>
      <c r="C80" s="52"/>
      <c r="D80" s="58"/>
      <c r="E80" s="59"/>
      <c r="F80" s="59"/>
      <c r="G80" s="13"/>
      <c r="H80" s="179" t="s">
        <v>88</v>
      </c>
      <c r="I80" s="59" t="s">
        <v>13</v>
      </c>
      <c r="J80" s="72">
        <v>65</v>
      </c>
      <c r="K80" s="72">
        <v>65</v>
      </c>
      <c r="L80" s="58"/>
      <c r="M80" s="187">
        <f t="shared" si="3"/>
        <v>100</v>
      </c>
      <c r="N80" s="58"/>
      <c r="O80" s="58"/>
      <c r="P80" s="58"/>
      <c r="Q80" s="58"/>
      <c r="R80" s="55"/>
    </row>
    <row r="81" spans="1:18" s="167" customFormat="1" ht="58.5" customHeight="1">
      <c r="A81" s="163"/>
      <c r="B81" s="49">
        <v>9</v>
      </c>
      <c r="C81" s="52"/>
      <c r="D81" s="58"/>
      <c r="E81" s="59"/>
      <c r="F81" s="59"/>
      <c r="G81" s="13"/>
      <c r="H81" s="179" t="s">
        <v>89</v>
      </c>
      <c r="I81" s="59" t="s">
        <v>14</v>
      </c>
      <c r="J81" s="72">
        <v>10</v>
      </c>
      <c r="K81" s="72">
        <v>10</v>
      </c>
      <c r="L81" s="58"/>
      <c r="M81" s="187">
        <f t="shared" si="3"/>
        <v>100</v>
      </c>
      <c r="N81" s="58"/>
      <c r="O81" s="58"/>
      <c r="P81" s="58"/>
      <c r="Q81" s="58"/>
      <c r="R81" s="55"/>
    </row>
    <row r="82" spans="1:18" s="167" customFormat="1" ht="45">
      <c r="A82" s="163"/>
      <c r="B82" s="49">
        <v>10</v>
      </c>
      <c r="C82" s="52"/>
      <c r="D82" s="58"/>
      <c r="E82" s="59"/>
      <c r="F82" s="59"/>
      <c r="G82" s="13"/>
      <c r="H82" s="178" t="s">
        <v>90</v>
      </c>
      <c r="I82" s="59" t="s">
        <v>14</v>
      </c>
      <c r="J82" s="72">
        <v>77</v>
      </c>
      <c r="K82" s="72">
        <v>112</v>
      </c>
      <c r="L82" s="58"/>
      <c r="M82" s="187">
        <f t="shared" si="3"/>
        <v>145.45454545454547</v>
      </c>
      <c r="N82" s="58"/>
      <c r="O82" s="58"/>
      <c r="P82" s="58"/>
      <c r="Q82" s="58"/>
      <c r="R82" s="33" t="s">
        <v>175</v>
      </c>
    </row>
    <row r="83" spans="1:18" s="167" customFormat="1" ht="60">
      <c r="A83" s="163"/>
      <c r="B83" s="49">
        <v>11</v>
      </c>
      <c r="C83" s="52"/>
      <c r="D83" s="58"/>
      <c r="E83" s="59"/>
      <c r="F83" s="59"/>
      <c r="G83" s="13"/>
      <c r="H83" s="179" t="s">
        <v>91</v>
      </c>
      <c r="I83" s="59" t="s">
        <v>13</v>
      </c>
      <c r="J83" s="72">
        <v>50</v>
      </c>
      <c r="K83" s="72">
        <v>50</v>
      </c>
      <c r="L83" s="58"/>
      <c r="M83" s="187">
        <f t="shared" si="3"/>
        <v>100</v>
      </c>
      <c r="N83" s="58"/>
      <c r="O83" s="58"/>
      <c r="P83" s="58"/>
      <c r="Q83" s="58"/>
      <c r="R83" s="55"/>
    </row>
    <row r="84" spans="1:18" s="167" customFormat="1" ht="64.5" customHeight="1">
      <c r="A84" s="163"/>
      <c r="B84" s="49">
        <v>12</v>
      </c>
      <c r="C84" s="52"/>
      <c r="D84" s="58"/>
      <c r="E84" s="59"/>
      <c r="F84" s="59"/>
      <c r="G84" s="13"/>
      <c r="H84" s="179" t="s">
        <v>92</v>
      </c>
      <c r="I84" s="59" t="s">
        <v>14</v>
      </c>
      <c r="J84" s="72">
        <v>50</v>
      </c>
      <c r="K84" s="72">
        <v>64</v>
      </c>
      <c r="L84" s="58"/>
      <c r="M84" s="187">
        <f t="shared" si="3"/>
        <v>128</v>
      </c>
      <c r="N84" s="58"/>
      <c r="O84" s="58"/>
      <c r="P84" s="58"/>
      <c r="Q84" s="58"/>
      <c r="R84" s="55"/>
    </row>
    <row r="85" spans="1:18" s="167" customFormat="1" ht="30">
      <c r="A85" s="163"/>
      <c r="B85" s="49">
        <v>13</v>
      </c>
      <c r="C85" s="52"/>
      <c r="D85" s="58"/>
      <c r="E85" s="59"/>
      <c r="F85" s="59"/>
      <c r="G85" s="13"/>
      <c r="H85" s="179" t="s">
        <v>93</v>
      </c>
      <c r="I85" s="59" t="s">
        <v>14</v>
      </c>
      <c r="J85" s="72">
        <v>20</v>
      </c>
      <c r="K85" s="72">
        <v>235</v>
      </c>
      <c r="L85" s="58"/>
      <c r="M85" s="187">
        <f t="shared" si="3"/>
        <v>1175</v>
      </c>
      <c r="N85" s="58"/>
      <c r="O85" s="58"/>
      <c r="P85" s="58"/>
      <c r="Q85" s="58"/>
      <c r="R85" s="33" t="s">
        <v>175</v>
      </c>
    </row>
    <row r="86" spans="1:18" s="167" customFormat="1" ht="58.5" customHeight="1">
      <c r="A86" s="163"/>
      <c r="B86" s="49">
        <v>14</v>
      </c>
      <c r="C86" s="52"/>
      <c r="D86" s="58"/>
      <c r="E86" s="59"/>
      <c r="F86" s="59"/>
      <c r="G86" s="13"/>
      <c r="H86" s="179" t="s">
        <v>94</v>
      </c>
      <c r="I86" s="59" t="s">
        <v>14</v>
      </c>
      <c r="J86" s="72">
        <v>2</v>
      </c>
      <c r="K86" s="72">
        <v>2</v>
      </c>
      <c r="L86" s="58"/>
      <c r="M86" s="187">
        <f t="shared" si="3"/>
        <v>100</v>
      </c>
      <c r="N86" s="58"/>
      <c r="O86" s="58"/>
      <c r="P86" s="58"/>
      <c r="Q86" s="58"/>
      <c r="R86" s="55"/>
    </row>
    <row r="87" spans="1:18" s="167" customFormat="1" ht="30" hidden="1">
      <c r="A87" s="163"/>
      <c r="B87" s="71"/>
      <c r="C87" s="52"/>
      <c r="D87" s="73" t="s">
        <v>57</v>
      </c>
      <c r="E87" s="74">
        <v>0</v>
      </c>
      <c r="F87" s="74">
        <v>0</v>
      </c>
      <c r="G87" s="13">
        <v>0</v>
      </c>
      <c r="H87" s="6"/>
      <c r="I87" s="59"/>
      <c r="J87" s="59"/>
      <c r="K87" s="59"/>
      <c r="L87" s="58"/>
      <c r="M87" s="58"/>
      <c r="N87" s="58"/>
      <c r="O87" s="58"/>
      <c r="P87" s="58"/>
      <c r="Q87" s="58"/>
      <c r="R87" s="55"/>
    </row>
    <row r="88" spans="1:18" s="167" customFormat="1" ht="31.5" customHeight="1">
      <c r="A88" s="163"/>
      <c r="B88" s="71"/>
      <c r="C88" s="52"/>
      <c r="D88" s="73" t="s">
        <v>95</v>
      </c>
      <c r="E88" s="73">
        <v>976.8</v>
      </c>
      <c r="F88" s="73">
        <v>976.8</v>
      </c>
      <c r="G88" s="13">
        <f>F88/E88*100</f>
        <v>100</v>
      </c>
      <c r="H88" s="6"/>
      <c r="I88" s="59"/>
      <c r="J88" s="59"/>
      <c r="K88" s="59"/>
      <c r="L88" s="58"/>
      <c r="M88" s="58"/>
      <c r="N88" s="58"/>
      <c r="O88" s="58"/>
      <c r="P88" s="58"/>
      <c r="Q88" s="58"/>
      <c r="R88" s="55"/>
    </row>
    <row r="89" spans="1:18" s="167" customFormat="1" ht="45" customHeight="1">
      <c r="A89" s="163"/>
      <c r="B89" s="71"/>
      <c r="C89" s="52"/>
      <c r="D89" s="73" t="s">
        <v>96</v>
      </c>
      <c r="E89" s="73">
        <v>2496.3</v>
      </c>
      <c r="F89" s="73">
        <v>2496.3</v>
      </c>
      <c r="G89" s="13">
        <f>F89/E89*100</f>
        <v>100</v>
      </c>
      <c r="H89" s="6"/>
      <c r="I89" s="59"/>
      <c r="J89" s="59"/>
      <c r="K89" s="59"/>
      <c r="L89" s="58"/>
      <c r="M89" s="58"/>
      <c r="N89" s="58"/>
      <c r="O89" s="58"/>
      <c r="P89" s="58"/>
      <c r="Q89" s="58"/>
      <c r="R89" s="55"/>
    </row>
    <row r="90" spans="1:18" s="167" customFormat="1" ht="45">
      <c r="A90" s="163"/>
      <c r="B90" s="71"/>
      <c r="C90" s="52"/>
      <c r="D90" s="73" t="s">
        <v>97</v>
      </c>
      <c r="E90" s="73">
        <v>1150</v>
      </c>
      <c r="F90" s="73">
        <v>0</v>
      </c>
      <c r="G90" s="5">
        <f>F90/E90*100</f>
        <v>0</v>
      </c>
      <c r="H90" s="6"/>
      <c r="I90" s="59"/>
      <c r="J90" s="59"/>
      <c r="K90" s="59"/>
      <c r="L90" s="58"/>
      <c r="M90" s="58"/>
      <c r="N90" s="58"/>
      <c r="O90" s="58"/>
      <c r="P90" s="58"/>
      <c r="Q90" s="58"/>
      <c r="R90" s="43" t="s">
        <v>209</v>
      </c>
    </row>
    <row r="91" spans="1:18" s="167" customFormat="1" ht="29.25" customHeight="1">
      <c r="A91" s="163"/>
      <c r="B91" s="71"/>
      <c r="C91" s="52"/>
      <c r="D91" s="75" t="s">
        <v>81</v>
      </c>
      <c r="E91" s="76">
        <f>SUM(E87:E90)</f>
        <v>4623.1</v>
      </c>
      <c r="F91" s="76">
        <f>SUM(F87:F90)</f>
        <v>3473.1000000000004</v>
      </c>
      <c r="G91" s="26">
        <f>F91/E91*100</f>
        <v>75.12491618178278</v>
      </c>
      <c r="H91" s="64"/>
      <c r="I91" s="64"/>
      <c r="J91" s="64"/>
      <c r="K91" s="64"/>
      <c r="L91" s="55"/>
      <c r="M91" s="55">
        <f>SUM(M73:M86)/14</f>
        <v>275.33914589057275</v>
      </c>
      <c r="N91" s="55"/>
      <c r="O91" s="55"/>
      <c r="P91" s="55"/>
      <c r="Q91" s="55"/>
      <c r="R91" s="55"/>
    </row>
    <row r="92" spans="1:18" s="167" customFormat="1" ht="102" customHeight="1">
      <c r="A92" s="163"/>
      <c r="B92" s="71"/>
      <c r="C92" s="70"/>
      <c r="D92" s="218" t="s">
        <v>176</v>
      </c>
      <c r="E92" s="219"/>
      <c r="F92" s="219"/>
      <c r="G92" s="219"/>
      <c r="H92" s="219"/>
      <c r="I92" s="219"/>
      <c r="J92" s="219"/>
      <c r="K92" s="219"/>
      <c r="L92" s="219"/>
      <c r="M92" s="219"/>
      <c r="N92" s="219"/>
      <c r="O92" s="219"/>
      <c r="P92" s="219"/>
      <c r="Q92" s="219"/>
      <c r="R92" s="220"/>
    </row>
    <row r="93" spans="1:18" s="159" customFormat="1" ht="42" customHeight="1">
      <c r="A93" s="158"/>
      <c r="B93" s="71">
        <v>5</v>
      </c>
      <c r="C93" s="205" t="s">
        <v>43</v>
      </c>
      <c r="D93" s="206"/>
      <c r="E93" s="206"/>
      <c r="F93" s="206"/>
      <c r="G93" s="206"/>
      <c r="H93" s="206"/>
      <c r="I93" s="206"/>
      <c r="J93" s="206"/>
      <c r="K93" s="206"/>
      <c r="L93" s="206"/>
      <c r="M93" s="206"/>
      <c r="N93" s="206"/>
      <c r="O93" s="206"/>
      <c r="P93" s="206"/>
      <c r="Q93" s="206"/>
      <c r="R93" s="207"/>
    </row>
    <row r="94" spans="2:18" ht="30" customHeight="1">
      <c r="B94" s="49"/>
      <c r="C94" s="196" t="s">
        <v>101</v>
      </c>
      <c r="D94" s="197"/>
      <c r="E94" s="197"/>
      <c r="F94" s="197"/>
      <c r="G94" s="197"/>
      <c r="H94" s="197"/>
      <c r="I94" s="197"/>
      <c r="J94" s="197"/>
      <c r="K94" s="197"/>
      <c r="L94" s="197"/>
      <c r="M94" s="197"/>
      <c r="N94" s="197"/>
      <c r="O94" s="197"/>
      <c r="P94" s="197"/>
      <c r="Q94" s="197"/>
      <c r="R94" s="198"/>
    </row>
    <row r="95" spans="2:18" ht="221.25" customHeight="1">
      <c r="B95" s="49"/>
      <c r="C95" s="196" t="s">
        <v>102</v>
      </c>
      <c r="D95" s="197"/>
      <c r="E95" s="197"/>
      <c r="F95" s="197"/>
      <c r="G95" s="197"/>
      <c r="H95" s="197"/>
      <c r="I95" s="197"/>
      <c r="J95" s="197"/>
      <c r="K95" s="197"/>
      <c r="L95" s="197"/>
      <c r="M95" s="197"/>
      <c r="N95" s="197"/>
      <c r="O95" s="197"/>
      <c r="P95" s="197"/>
      <c r="Q95" s="197"/>
      <c r="R95" s="198"/>
    </row>
    <row r="96" spans="1:18" s="167" customFormat="1" ht="94.5" customHeight="1">
      <c r="A96" s="163"/>
      <c r="B96" s="71"/>
      <c r="C96" s="52"/>
      <c r="D96" s="1" t="s">
        <v>17</v>
      </c>
      <c r="E96" s="1" t="s">
        <v>2</v>
      </c>
      <c r="F96" s="1" t="s">
        <v>3</v>
      </c>
      <c r="G96" s="5" t="s">
        <v>39</v>
      </c>
      <c r="H96" s="1" t="s">
        <v>4</v>
      </c>
      <c r="I96" s="1" t="s">
        <v>5</v>
      </c>
      <c r="J96" s="1" t="s">
        <v>6</v>
      </c>
      <c r="K96" s="1" t="s">
        <v>7</v>
      </c>
      <c r="L96" s="2" t="s">
        <v>8</v>
      </c>
      <c r="M96" s="2" t="s">
        <v>210</v>
      </c>
      <c r="N96" s="2" t="s">
        <v>213</v>
      </c>
      <c r="O96" s="2"/>
      <c r="P96" s="2"/>
      <c r="Q96" s="2" t="s">
        <v>207</v>
      </c>
      <c r="R96" s="2" t="s">
        <v>164</v>
      </c>
    </row>
    <row r="97" spans="1:18" s="167" customFormat="1" ht="50.25" customHeight="1">
      <c r="A97" s="163"/>
      <c r="B97" s="71">
        <v>1</v>
      </c>
      <c r="C97" s="52"/>
      <c r="D97" s="58"/>
      <c r="E97" s="59"/>
      <c r="F97" s="59"/>
      <c r="G97" s="9"/>
      <c r="H97" s="15" t="s">
        <v>44</v>
      </c>
      <c r="I97" s="60" t="s">
        <v>15</v>
      </c>
      <c r="J97" s="58">
        <v>25</v>
      </c>
      <c r="K97" s="58">
        <v>25</v>
      </c>
      <c r="L97" s="58"/>
      <c r="M97" s="55">
        <f>K97-J97</f>
        <v>0</v>
      </c>
      <c r="N97" s="77"/>
      <c r="O97" s="77"/>
      <c r="P97" s="77"/>
      <c r="Q97" s="77"/>
      <c r="R97" s="55"/>
    </row>
    <row r="98" spans="1:18" s="167" customFormat="1" ht="63" customHeight="1">
      <c r="A98" s="163"/>
      <c r="B98" s="71">
        <v>2</v>
      </c>
      <c r="C98" s="52"/>
      <c r="D98" s="58"/>
      <c r="E98" s="59"/>
      <c r="F98" s="59"/>
      <c r="G98" s="9"/>
      <c r="H98" s="15" t="s">
        <v>45</v>
      </c>
      <c r="I98" s="60" t="s">
        <v>103</v>
      </c>
      <c r="J98" s="58">
        <v>141.6</v>
      </c>
      <c r="K98" s="58">
        <v>166.4</v>
      </c>
      <c r="L98" s="58"/>
      <c r="M98" s="55">
        <f aca="true" t="shared" si="4" ref="M98:M106">K98-J98</f>
        <v>24.80000000000001</v>
      </c>
      <c r="N98" s="77"/>
      <c r="O98" s="77"/>
      <c r="P98" s="77"/>
      <c r="Q98" s="77"/>
      <c r="R98" s="32" t="s">
        <v>197</v>
      </c>
    </row>
    <row r="99" spans="1:18" s="167" customFormat="1" ht="56.25" customHeight="1">
      <c r="A99" s="163"/>
      <c r="B99" s="71">
        <v>3</v>
      </c>
      <c r="C99" s="52"/>
      <c r="D99" s="58"/>
      <c r="E99" s="59"/>
      <c r="F99" s="59"/>
      <c r="G99" s="9"/>
      <c r="H99" s="15" t="s">
        <v>46</v>
      </c>
      <c r="I99" s="60" t="s">
        <v>15</v>
      </c>
      <c r="J99" s="58">
        <v>70</v>
      </c>
      <c r="K99" s="58">
        <v>55</v>
      </c>
      <c r="L99" s="58"/>
      <c r="M99" s="55">
        <f t="shared" si="4"/>
        <v>-15</v>
      </c>
      <c r="N99" s="77"/>
      <c r="O99" s="77"/>
      <c r="P99" s="77"/>
      <c r="Q99" s="77"/>
      <c r="R99" s="32" t="s">
        <v>198</v>
      </c>
    </row>
    <row r="100" spans="1:18" s="167" customFormat="1" ht="60.75" customHeight="1">
      <c r="A100" s="163"/>
      <c r="B100" s="71">
        <v>4</v>
      </c>
      <c r="C100" s="52"/>
      <c r="D100" s="58"/>
      <c r="E100" s="59"/>
      <c r="F100" s="59"/>
      <c r="G100" s="9"/>
      <c r="H100" s="15" t="s">
        <v>47</v>
      </c>
      <c r="I100" s="60" t="s">
        <v>15</v>
      </c>
      <c r="J100" s="58">
        <v>22</v>
      </c>
      <c r="K100" s="58">
        <v>13</v>
      </c>
      <c r="L100" s="58"/>
      <c r="M100" s="55">
        <f t="shared" si="4"/>
        <v>-9</v>
      </c>
      <c r="N100" s="77"/>
      <c r="O100" s="77"/>
      <c r="P100" s="77"/>
      <c r="Q100" s="77"/>
      <c r="R100" s="32" t="s">
        <v>199</v>
      </c>
    </row>
    <row r="101" spans="1:18" s="167" customFormat="1" ht="62.25" customHeight="1">
      <c r="A101" s="163"/>
      <c r="B101" s="71">
        <v>5</v>
      </c>
      <c r="C101" s="52"/>
      <c r="D101" s="58"/>
      <c r="E101" s="59"/>
      <c r="F101" s="59"/>
      <c r="G101" s="9"/>
      <c r="H101" s="15" t="s">
        <v>48</v>
      </c>
      <c r="I101" s="60" t="s">
        <v>15</v>
      </c>
      <c r="J101" s="58">
        <v>3</v>
      </c>
      <c r="K101" s="58">
        <v>1</v>
      </c>
      <c r="L101" s="58"/>
      <c r="M101" s="55">
        <f t="shared" si="4"/>
        <v>-2</v>
      </c>
      <c r="N101" s="77"/>
      <c r="O101" s="77"/>
      <c r="P101" s="77"/>
      <c r="Q101" s="77"/>
      <c r="R101" s="32" t="s">
        <v>200</v>
      </c>
    </row>
    <row r="102" spans="1:18" s="167" customFormat="1" ht="75" customHeight="1">
      <c r="A102" s="163"/>
      <c r="B102" s="71">
        <v>6</v>
      </c>
      <c r="C102" s="52"/>
      <c r="D102" s="58"/>
      <c r="E102" s="59"/>
      <c r="F102" s="59"/>
      <c r="G102" s="9"/>
      <c r="H102" s="15" t="s">
        <v>49</v>
      </c>
      <c r="I102" s="60" t="s">
        <v>14</v>
      </c>
      <c r="J102" s="58">
        <v>45</v>
      </c>
      <c r="K102" s="58">
        <v>54</v>
      </c>
      <c r="L102" s="58"/>
      <c r="M102" s="55">
        <f t="shared" si="4"/>
        <v>9</v>
      </c>
      <c r="N102" s="77"/>
      <c r="O102" s="77"/>
      <c r="P102" s="77"/>
      <c r="Q102" s="77"/>
      <c r="R102" s="32" t="s">
        <v>201</v>
      </c>
    </row>
    <row r="103" spans="1:18" s="167" customFormat="1" ht="78" customHeight="1">
      <c r="A103" s="163"/>
      <c r="B103" s="71">
        <v>7</v>
      </c>
      <c r="C103" s="52"/>
      <c r="D103" s="58"/>
      <c r="E103" s="59"/>
      <c r="F103" s="59"/>
      <c r="G103" s="9"/>
      <c r="H103" s="15" t="s">
        <v>50</v>
      </c>
      <c r="I103" s="60" t="s">
        <v>15</v>
      </c>
      <c r="J103" s="58">
        <v>8</v>
      </c>
      <c r="K103" s="58">
        <v>13</v>
      </c>
      <c r="L103" s="58"/>
      <c r="M103" s="55">
        <f t="shared" si="4"/>
        <v>5</v>
      </c>
      <c r="N103" s="77"/>
      <c r="O103" s="77"/>
      <c r="P103" s="77"/>
      <c r="Q103" s="77"/>
      <c r="R103" s="32" t="s">
        <v>202</v>
      </c>
    </row>
    <row r="104" spans="1:18" s="167" customFormat="1" ht="53.25" customHeight="1">
      <c r="A104" s="163"/>
      <c r="B104" s="71">
        <v>8</v>
      </c>
      <c r="C104" s="52"/>
      <c r="D104" s="58"/>
      <c r="E104" s="59"/>
      <c r="F104" s="59"/>
      <c r="G104" s="9"/>
      <c r="H104" s="15" t="s">
        <v>51</v>
      </c>
      <c r="I104" s="60" t="s">
        <v>15</v>
      </c>
      <c r="J104" s="58">
        <v>0</v>
      </c>
      <c r="K104" s="58">
        <v>0</v>
      </c>
      <c r="L104" s="58"/>
      <c r="M104" s="55">
        <f t="shared" si="4"/>
        <v>0</v>
      </c>
      <c r="N104" s="77"/>
      <c r="O104" s="77"/>
      <c r="P104" s="77"/>
      <c r="Q104" s="77"/>
      <c r="R104" s="32"/>
    </row>
    <row r="105" spans="1:18" s="167" customFormat="1" ht="78.75" customHeight="1">
      <c r="A105" s="163"/>
      <c r="B105" s="71">
        <v>9</v>
      </c>
      <c r="C105" s="52"/>
      <c r="D105" s="58"/>
      <c r="E105" s="59"/>
      <c r="F105" s="59"/>
      <c r="G105" s="9"/>
      <c r="H105" s="15" t="s">
        <v>52</v>
      </c>
      <c r="I105" s="60" t="s">
        <v>103</v>
      </c>
      <c r="J105" s="58">
        <v>0</v>
      </c>
      <c r="K105" s="58">
        <v>0</v>
      </c>
      <c r="L105" s="58"/>
      <c r="M105" s="55">
        <f t="shared" si="4"/>
        <v>0</v>
      </c>
      <c r="N105" s="77"/>
      <c r="O105" s="77"/>
      <c r="P105" s="77"/>
      <c r="Q105" s="77"/>
      <c r="R105" s="32"/>
    </row>
    <row r="106" spans="1:18" s="167" customFormat="1" ht="57" customHeight="1">
      <c r="A106" s="163"/>
      <c r="B106" s="71">
        <v>10</v>
      </c>
      <c r="C106" s="52"/>
      <c r="D106" s="58"/>
      <c r="E106" s="59"/>
      <c r="F106" s="59"/>
      <c r="G106" s="9"/>
      <c r="H106" s="43" t="s">
        <v>53</v>
      </c>
      <c r="I106" s="60" t="s">
        <v>13</v>
      </c>
      <c r="J106" s="58">
        <v>90</v>
      </c>
      <c r="K106" s="58">
        <v>96.1</v>
      </c>
      <c r="L106" s="58"/>
      <c r="M106" s="55">
        <f t="shared" si="4"/>
        <v>6.099999999999994</v>
      </c>
      <c r="N106" s="77"/>
      <c r="O106" s="77"/>
      <c r="P106" s="77"/>
      <c r="Q106" s="77"/>
      <c r="R106" s="32"/>
    </row>
    <row r="107" spans="1:18" s="167" customFormat="1" ht="28.5" customHeight="1">
      <c r="A107" s="163"/>
      <c r="B107" s="71"/>
      <c r="C107" s="52"/>
      <c r="D107" s="58" t="s">
        <v>65</v>
      </c>
      <c r="E107" s="59">
        <v>11558.9</v>
      </c>
      <c r="F107" s="59">
        <v>11547.6</v>
      </c>
      <c r="G107" s="5">
        <f>F107/E107*100</f>
        <v>99.90223983251002</v>
      </c>
      <c r="H107" s="52"/>
      <c r="I107" s="58"/>
      <c r="J107" s="58"/>
      <c r="K107" s="58"/>
      <c r="L107" s="58"/>
      <c r="M107" s="58"/>
      <c r="N107" s="58"/>
      <c r="O107" s="58"/>
      <c r="P107" s="58"/>
      <c r="Q107" s="58"/>
      <c r="R107" s="55"/>
    </row>
    <row r="108" spans="1:18" s="167" customFormat="1" ht="54" customHeight="1">
      <c r="A108" s="163"/>
      <c r="B108" s="146"/>
      <c r="C108" s="69"/>
      <c r="D108" s="55" t="s">
        <v>81</v>
      </c>
      <c r="E108" s="64">
        <v>11558.9</v>
      </c>
      <c r="F108" s="64">
        <v>11547.6</v>
      </c>
      <c r="G108" s="5">
        <f>F108/E108*100</f>
        <v>99.90223983251002</v>
      </c>
      <c r="H108" s="69"/>
      <c r="I108" s="55"/>
      <c r="J108" s="55"/>
      <c r="K108" s="55"/>
      <c r="L108" s="55"/>
      <c r="M108" s="55"/>
      <c r="N108" s="55"/>
      <c r="O108" s="55"/>
      <c r="P108" s="55"/>
      <c r="Q108" s="55"/>
      <c r="R108" s="55"/>
    </row>
    <row r="109" spans="1:18" s="167" customFormat="1" ht="122.25" customHeight="1">
      <c r="A109" s="163"/>
      <c r="B109" s="168"/>
      <c r="C109" s="78"/>
      <c r="D109" s="209" t="s">
        <v>196</v>
      </c>
      <c r="E109" s="209"/>
      <c r="F109" s="209"/>
      <c r="G109" s="209"/>
      <c r="H109" s="209"/>
      <c r="I109" s="209"/>
      <c r="J109" s="209"/>
      <c r="K109" s="209"/>
      <c r="L109" s="209"/>
      <c r="M109" s="209"/>
      <c r="N109" s="209"/>
      <c r="O109" s="209"/>
      <c r="P109" s="209"/>
      <c r="Q109" s="209"/>
      <c r="R109" s="209"/>
    </row>
    <row r="110" spans="1:18" s="182" customFormat="1" ht="42.75" customHeight="1">
      <c r="A110" s="180"/>
      <c r="B110" s="181">
        <v>6</v>
      </c>
      <c r="C110" s="243" t="s">
        <v>54</v>
      </c>
      <c r="D110" s="244"/>
      <c r="E110" s="244"/>
      <c r="F110" s="244"/>
      <c r="G110" s="244"/>
      <c r="H110" s="244"/>
      <c r="I110" s="244"/>
      <c r="J110" s="244"/>
      <c r="K110" s="244"/>
      <c r="L110" s="244"/>
      <c r="M110" s="244"/>
      <c r="N110" s="206"/>
      <c r="O110" s="206"/>
      <c r="P110" s="206"/>
      <c r="Q110" s="206"/>
      <c r="R110" s="207"/>
    </row>
    <row r="111" spans="2:18" ht="27.75" customHeight="1">
      <c r="B111" s="49"/>
      <c r="C111" s="196" t="s">
        <v>104</v>
      </c>
      <c r="D111" s="197"/>
      <c r="E111" s="197"/>
      <c r="F111" s="197"/>
      <c r="G111" s="197"/>
      <c r="H111" s="197"/>
      <c r="I111" s="197"/>
      <c r="J111" s="197"/>
      <c r="K111" s="197"/>
      <c r="L111" s="197"/>
      <c r="M111" s="197"/>
      <c r="N111" s="197"/>
      <c r="O111" s="197"/>
      <c r="P111" s="197"/>
      <c r="Q111" s="197"/>
      <c r="R111" s="198"/>
    </row>
    <row r="112" spans="2:18" ht="42" customHeight="1">
      <c r="B112" s="49"/>
      <c r="C112" s="200" t="s">
        <v>105</v>
      </c>
      <c r="D112" s="199"/>
      <c r="E112" s="199"/>
      <c r="F112" s="199"/>
      <c r="G112" s="199"/>
      <c r="H112" s="199"/>
      <c r="I112" s="199"/>
      <c r="J112" s="199"/>
      <c r="K112" s="199"/>
      <c r="L112" s="199"/>
      <c r="M112" s="199"/>
      <c r="N112" s="199"/>
      <c r="O112" s="199"/>
      <c r="P112" s="199"/>
      <c r="Q112" s="199"/>
      <c r="R112" s="201"/>
    </row>
    <row r="113" spans="2:18" ht="48.75" customHeight="1">
      <c r="B113" s="49"/>
      <c r="C113" s="37"/>
      <c r="D113" s="1" t="s">
        <v>17</v>
      </c>
      <c r="E113" s="1" t="s">
        <v>2</v>
      </c>
      <c r="F113" s="1" t="s">
        <v>3</v>
      </c>
      <c r="G113" s="5" t="s">
        <v>39</v>
      </c>
      <c r="H113" s="79" t="s">
        <v>4</v>
      </c>
      <c r="I113" s="1" t="s">
        <v>5</v>
      </c>
      <c r="J113" s="1" t="s">
        <v>6</v>
      </c>
      <c r="K113" s="1" t="s">
        <v>7</v>
      </c>
      <c r="L113" s="2" t="s">
        <v>8</v>
      </c>
      <c r="M113" s="2" t="s">
        <v>10</v>
      </c>
      <c r="N113" s="2" t="s">
        <v>213</v>
      </c>
      <c r="O113" s="2"/>
      <c r="P113" s="2"/>
      <c r="Q113" s="2" t="s">
        <v>207</v>
      </c>
      <c r="R113" s="2" t="s">
        <v>164</v>
      </c>
    </row>
    <row r="114" spans="1:18" s="167" customFormat="1" ht="34.5" customHeight="1">
      <c r="A114" s="163"/>
      <c r="B114" s="71">
        <v>1</v>
      </c>
      <c r="C114" s="52"/>
      <c r="D114" s="58"/>
      <c r="E114" s="59"/>
      <c r="F114" s="59"/>
      <c r="G114" s="183"/>
      <c r="H114" s="15" t="s">
        <v>109</v>
      </c>
      <c r="I114" s="60" t="s">
        <v>18</v>
      </c>
      <c r="J114" s="58">
        <v>2</v>
      </c>
      <c r="K114" s="58">
        <v>2</v>
      </c>
      <c r="L114" s="58"/>
      <c r="M114" s="55">
        <f aca="true" t="shared" si="5" ref="M114:M120">K114/J114*100</f>
        <v>100</v>
      </c>
      <c r="N114" s="58"/>
      <c r="O114" s="58"/>
      <c r="P114" s="58"/>
      <c r="Q114" s="58"/>
      <c r="R114" s="55"/>
    </row>
    <row r="115" spans="1:18" s="167" customFormat="1" ht="33" customHeight="1">
      <c r="A115" s="163"/>
      <c r="B115" s="71">
        <v>2</v>
      </c>
      <c r="C115" s="52"/>
      <c r="D115" s="58"/>
      <c r="E115" s="59"/>
      <c r="F115" s="59"/>
      <c r="G115" s="183"/>
      <c r="H115" s="15" t="s">
        <v>107</v>
      </c>
      <c r="I115" s="60" t="s">
        <v>106</v>
      </c>
      <c r="J115" s="58">
        <v>40</v>
      </c>
      <c r="K115" s="58">
        <v>40</v>
      </c>
      <c r="L115" s="58"/>
      <c r="M115" s="55">
        <f t="shared" si="5"/>
        <v>100</v>
      </c>
      <c r="N115" s="58"/>
      <c r="O115" s="58"/>
      <c r="P115" s="58"/>
      <c r="Q115" s="58"/>
      <c r="R115" s="55"/>
    </row>
    <row r="116" spans="1:18" s="167" customFormat="1" ht="23.25" customHeight="1">
      <c r="A116" s="163"/>
      <c r="B116" s="71">
        <v>3</v>
      </c>
      <c r="C116" s="52"/>
      <c r="D116" s="58"/>
      <c r="E116" s="59"/>
      <c r="F116" s="59"/>
      <c r="G116" s="183"/>
      <c r="H116" s="15" t="s">
        <v>108</v>
      </c>
      <c r="I116" s="60" t="s">
        <v>13</v>
      </c>
      <c r="J116" s="58">
        <v>10</v>
      </c>
      <c r="K116" s="58">
        <v>13</v>
      </c>
      <c r="L116" s="58"/>
      <c r="M116" s="55">
        <f t="shared" si="5"/>
        <v>130</v>
      </c>
      <c r="N116" s="58"/>
      <c r="O116" s="58"/>
      <c r="P116" s="58"/>
      <c r="Q116" s="58"/>
      <c r="R116" s="55"/>
    </row>
    <row r="117" spans="1:18" s="167" customFormat="1" ht="40.5" customHeight="1">
      <c r="A117" s="163"/>
      <c r="B117" s="71">
        <v>5</v>
      </c>
      <c r="C117" s="52"/>
      <c r="D117" s="58"/>
      <c r="E117" s="59"/>
      <c r="F117" s="59"/>
      <c r="G117" s="183"/>
      <c r="H117" s="15" t="s">
        <v>114</v>
      </c>
      <c r="I117" s="60" t="s">
        <v>110</v>
      </c>
      <c r="J117" s="58">
        <v>14800</v>
      </c>
      <c r="K117" s="58">
        <v>18860</v>
      </c>
      <c r="L117" s="58"/>
      <c r="M117" s="55">
        <f t="shared" si="5"/>
        <v>127.43243243243244</v>
      </c>
      <c r="N117" s="58"/>
      <c r="O117" s="58"/>
      <c r="P117" s="58"/>
      <c r="Q117" s="58"/>
      <c r="R117" s="55"/>
    </row>
    <row r="118" spans="1:18" s="167" customFormat="1" ht="1.5" customHeight="1" hidden="1">
      <c r="A118" s="163"/>
      <c r="B118" s="71">
        <v>7</v>
      </c>
      <c r="C118" s="52"/>
      <c r="D118" s="58"/>
      <c r="E118" s="59"/>
      <c r="F118" s="59"/>
      <c r="G118" s="183"/>
      <c r="H118" s="15" t="s">
        <v>113</v>
      </c>
      <c r="I118" s="60" t="s">
        <v>111</v>
      </c>
      <c r="J118" s="58">
        <v>2054</v>
      </c>
      <c r="K118" s="58">
        <v>1525.3</v>
      </c>
      <c r="L118" s="58"/>
      <c r="M118" s="55">
        <f t="shared" si="5"/>
        <v>74.2599805258033</v>
      </c>
      <c r="N118" s="58"/>
      <c r="O118" s="58"/>
      <c r="P118" s="58"/>
      <c r="Q118" s="58"/>
      <c r="R118" s="32" t="s">
        <v>191</v>
      </c>
    </row>
    <row r="119" spans="1:18" s="167" customFormat="1" ht="54.75" customHeight="1">
      <c r="A119" s="163"/>
      <c r="B119" s="71">
        <v>6</v>
      </c>
      <c r="C119" s="52"/>
      <c r="D119" s="58"/>
      <c r="E119" s="59"/>
      <c r="F119" s="59"/>
      <c r="G119" s="183"/>
      <c r="H119" s="15" t="s">
        <v>112</v>
      </c>
      <c r="I119" s="58" t="s">
        <v>14</v>
      </c>
      <c r="J119" s="58">
        <v>10</v>
      </c>
      <c r="K119" s="58">
        <v>15</v>
      </c>
      <c r="L119" s="58"/>
      <c r="M119" s="55">
        <f t="shared" si="5"/>
        <v>150</v>
      </c>
      <c r="N119" s="58"/>
      <c r="O119" s="58"/>
      <c r="P119" s="58"/>
      <c r="Q119" s="58"/>
      <c r="R119" s="20"/>
    </row>
    <row r="120" spans="1:18" s="167" customFormat="1" ht="35.25" customHeight="1">
      <c r="A120" s="163"/>
      <c r="B120" s="71">
        <v>7</v>
      </c>
      <c r="C120" s="84"/>
      <c r="D120" s="85"/>
      <c r="E120" s="85"/>
      <c r="F120" s="85"/>
      <c r="G120" s="85"/>
      <c r="H120" s="86" t="s">
        <v>115</v>
      </c>
      <c r="I120" s="85" t="s">
        <v>13</v>
      </c>
      <c r="J120" s="58">
        <v>100</v>
      </c>
      <c r="K120" s="58">
        <v>100</v>
      </c>
      <c r="L120" s="85"/>
      <c r="M120" s="55">
        <f t="shared" si="5"/>
        <v>100</v>
      </c>
      <c r="N120" s="85"/>
      <c r="O120" s="85"/>
      <c r="P120" s="85"/>
      <c r="Q120" s="85"/>
      <c r="R120" s="85"/>
    </row>
    <row r="121" spans="1:18" s="167" customFormat="1" ht="30.75" customHeight="1">
      <c r="A121" s="163"/>
      <c r="B121" s="83"/>
      <c r="C121" s="84"/>
      <c r="D121" s="15" t="s">
        <v>55</v>
      </c>
      <c r="E121" s="66">
        <v>5663.1</v>
      </c>
      <c r="F121" s="66">
        <v>5659.2</v>
      </c>
      <c r="G121" s="36">
        <f>F121/E121*100</f>
        <v>99.93113312496689</v>
      </c>
      <c r="H121" s="87"/>
      <c r="I121" s="85"/>
      <c r="J121" s="85"/>
      <c r="K121" s="85"/>
      <c r="L121" s="85"/>
      <c r="M121" s="85"/>
      <c r="N121" s="85"/>
      <c r="O121" s="85"/>
      <c r="P121" s="85"/>
      <c r="Q121" s="85"/>
      <c r="R121" s="85"/>
    </row>
    <row r="122" spans="1:18" s="167" customFormat="1" ht="29.25" customHeight="1">
      <c r="A122" s="163"/>
      <c r="B122" s="83"/>
      <c r="C122" s="84"/>
      <c r="D122" s="15" t="s">
        <v>56</v>
      </c>
      <c r="E122" s="66">
        <v>929.5</v>
      </c>
      <c r="F122" s="66">
        <v>924.5</v>
      </c>
      <c r="G122" s="36">
        <f>F122/E122*100</f>
        <v>99.46207638515331</v>
      </c>
      <c r="H122" s="87"/>
      <c r="I122" s="85"/>
      <c r="J122" s="85"/>
      <c r="K122" s="85"/>
      <c r="L122" s="85"/>
      <c r="M122" s="85"/>
      <c r="N122" s="85"/>
      <c r="O122" s="85"/>
      <c r="P122" s="85"/>
      <c r="Q122" s="85"/>
      <c r="R122" s="85"/>
    </row>
    <row r="123" spans="1:18" s="167" customFormat="1" ht="30.75" customHeight="1">
      <c r="A123" s="163"/>
      <c r="B123" s="71"/>
      <c r="C123" s="88"/>
      <c r="D123" s="15" t="s">
        <v>57</v>
      </c>
      <c r="E123" s="66">
        <v>1870</v>
      </c>
      <c r="F123" s="66">
        <v>1298.3</v>
      </c>
      <c r="G123" s="36">
        <f>F123/E123*100</f>
        <v>69.42780748663101</v>
      </c>
      <c r="H123" s="89"/>
      <c r="I123" s="90"/>
      <c r="J123" s="90"/>
      <c r="K123" s="90"/>
      <c r="L123" s="90"/>
      <c r="M123" s="90"/>
      <c r="N123" s="90"/>
      <c r="O123" s="90"/>
      <c r="P123" s="90"/>
      <c r="Q123" s="90"/>
      <c r="R123" s="91"/>
    </row>
    <row r="124" spans="1:18" s="167" customFormat="1" ht="54" customHeight="1">
      <c r="A124" s="163"/>
      <c r="B124" s="71"/>
      <c r="C124" s="70"/>
      <c r="D124" s="15" t="s">
        <v>58</v>
      </c>
      <c r="E124" s="66">
        <v>78</v>
      </c>
      <c r="F124" s="66">
        <v>78</v>
      </c>
      <c r="G124" s="36">
        <f>F124/E124*100</f>
        <v>100</v>
      </c>
      <c r="H124" s="92"/>
      <c r="I124" s="58"/>
      <c r="J124" s="58"/>
      <c r="K124" s="58"/>
      <c r="L124" s="58"/>
      <c r="M124" s="58"/>
      <c r="N124" s="58"/>
      <c r="O124" s="58"/>
      <c r="P124" s="58"/>
      <c r="Q124" s="58"/>
      <c r="R124" s="55"/>
    </row>
    <row r="125" spans="1:18" s="167" customFormat="1" ht="26.25" customHeight="1">
      <c r="A125" s="163"/>
      <c r="B125" s="71"/>
      <c r="C125" s="70"/>
      <c r="D125" s="93" t="s">
        <v>81</v>
      </c>
      <c r="E125" s="94">
        <f>SUM(E121:E124)</f>
        <v>8540.6</v>
      </c>
      <c r="F125" s="94">
        <f>SUM(F121:F124)</f>
        <v>7960</v>
      </c>
      <c r="G125" s="95">
        <f>F125/E125*100</f>
        <v>93.20188277170222</v>
      </c>
      <c r="H125" s="92"/>
      <c r="I125" s="58"/>
      <c r="J125" s="58"/>
      <c r="K125" s="58"/>
      <c r="L125" s="58"/>
      <c r="M125" s="55">
        <f>SUM(M114:M120)/7</f>
        <v>111.67034470831939</v>
      </c>
      <c r="N125" s="58"/>
      <c r="O125" s="58"/>
      <c r="P125" s="58"/>
      <c r="Q125" s="58"/>
      <c r="R125" s="55"/>
    </row>
    <row r="126" spans="1:18" s="167" customFormat="1" ht="75" customHeight="1">
      <c r="A126" s="163"/>
      <c r="B126" s="71"/>
      <c r="C126" s="70"/>
      <c r="D126" s="193" t="s">
        <v>211</v>
      </c>
      <c r="E126" s="194"/>
      <c r="F126" s="194"/>
      <c r="G126" s="194"/>
      <c r="H126" s="194"/>
      <c r="I126" s="194"/>
      <c r="J126" s="194"/>
      <c r="K126" s="194"/>
      <c r="L126" s="194"/>
      <c r="M126" s="194"/>
      <c r="N126" s="194"/>
      <c r="O126" s="194"/>
      <c r="P126" s="194"/>
      <c r="Q126" s="194"/>
      <c r="R126" s="195"/>
    </row>
    <row r="127" spans="1:18" s="176" customFormat="1" ht="53.25" customHeight="1">
      <c r="A127" s="175"/>
      <c r="B127" s="161">
        <v>7</v>
      </c>
      <c r="C127" s="202" t="s">
        <v>60</v>
      </c>
      <c r="D127" s="203"/>
      <c r="E127" s="203"/>
      <c r="F127" s="203"/>
      <c r="G127" s="203"/>
      <c r="H127" s="203"/>
      <c r="I127" s="203"/>
      <c r="J127" s="203"/>
      <c r="K127" s="203"/>
      <c r="L127" s="203"/>
      <c r="M127" s="203"/>
      <c r="N127" s="203"/>
      <c r="O127" s="203"/>
      <c r="P127" s="203"/>
      <c r="Q127" s="203"/>
      <c r="R127" s="204"/>
    </row>
    <row r="128" spans="2:18" ht="25.5" customHeight="1">
      <c r="B128" s="49"/>
      <c r="C128" s="196" t="s">
        <v>116</v>
      </c>
      <c r="D128" s="197"/>
      <c r="E128" s="197"/>
      <c r="F128" s="197"/>
      <c r="G128" s="197"/>
      <c r="H128" s="197"/>
      <c r="I128" s="197"/>
      <c r="J128" s="197"/>
      <c r="K128" s="197"/>
      <c r="L128" s="197"/>
      <c r="M128" s="197"/>
      <c r="N128" s="197"/>
      <c r="O128" s="197"/>
      <c r="P128" s="197"/>
      <c r="Q128" s="197"/>
      <c r="R128" s="198"/>
    </row>
    <row r="129" spans="2:18" ht="30.75" customHeight="1">
      <c r="B129" s="49"/>
      <c r="C129" s="200" t="s">
        <v>212</v>
      </c>
      <c r="D129" s="199"/>
      <c r="E129" s="199"/>
      <c r="F129" s="199"/>
      <c r="G129" s="199"/>
      <c r="H129" s="199"/>
      <c r="I129" s="199"/>
      <c r="J129" s="199"/>
      <c r="K129" s="199"/>
      <c r="L129" s="199"/>
      <c r="M129" s="199"/>
      <c r="N129" s="199"/>
      <c r="O129" s="199"/>
      <c r="P129" s="199"/>
      <c r="Q129" s="199"/>
      <c r="R129" s="201"/>
    </row>
    <row r="130" spans="2:18" ht="75.75" customHeight="1">
      <c r="B130" s="49"/>
      <c r="C130" s="37"/>
      <c r="D130" s="1" t="s">
        <v>17</v>
      </c>
      <c r="E130" s="1" t="s">
        <v>2</v>
      </c>
      <c r="F130" s="1" t="s">
        <v>3</v>
      </c>
      <c r="G130" s="9" t="s">
        <v>39</v>
      </c>
      <c r="H130" s="1" t="s">
        <v>4</v>
      </c>
      <c r="I130" s="96" t="s">
        <v>5</v>
      </c>
      <c r="J130" s="1" t="s">
        <v>6</v>
      </c>
      <c r="K130" s="1" t="s">
        <v>7</v>
      </c>
      <c r="L130" s="2" t="s">
        <v>8</v>
      </c>
      <c r="M130" s="2" t="s">
        <v>10</v>
      </c>
      <c r="N130" s="2" t="s">
        <v>213</v>
      </c>
      <c r="O130" s="2"/>
      <c r="P130" s="2"/>
      <c r="Q130" s="2" t="s">
        <v>207</v>
      </c>
      <c r="R130" s="2" t="s">
        <v>164</v>
      </c>
    </row>
    <row r="131" spans="2:18" ht="106.5" customHeight="1">
      <c r="B131" s="49">
        <v>1</v>
      </c>
      <c r="C131" s="7"/>
      <c r="D131" s="7"/>
      <c r="E131" s="7"/>
      <c r="F131" s="7"/>
      <c r="G131" s="9"/>
      <c r="H131" s="15" t="s">
        <v>257</v>
      </c>
      <c r="I131" s="188" t="s">
        <v>13</v>
      </c>
      <c r="J131" s="45">
        <v>95</v>
      </c>
      <c r="K131" s="45">
        <v>94</v>
      </c>
      <c r="L131" s="60">
        <f aca="true" t="shared" si="6" ref="L131:L136">K131/J131*100</f>
        <v>98.94736842105263</v>
      </c>
      <c r="M131" s="186">
        <f>K131/J131*100</f>
        <v>98.94736842105263</v>
      </c>
      <c r="N131" s="6"/>
      <c r="O131" s="6"/>
      <c r="P131" s="6"/>
      <c r="Q131" s="6"/>
      <c r="R131" s="32" t="s">
        <v>188</v>
      </c>
    </row>
    <row r="132" spans="1:18" s="167" customFormat="1" ht="107.25" customHeight="1">
      <c r="A132" s="163"/>
      <c r="B132" s="71">
        <v>2</v>
      </c>
      <c r="C132" s="52"/>
      <c r="D132" s="58"/>
      <c r="E132" s="59"/>
      <c r="F132" s="59"/>
      <c r="G132" s="9"/>
      <c r="H132" s="15" t="s">
        <v>253</v>
      </c>
      <c r="I132" s="46" t="s">
        <v>13</v>
      </c>
      <c r="J132" s="45">
        <v>76.1</v>
      </c>
      <c r="K132" s="45">
        <v>76.1</v>
      </c>
      <c r="L132" s="60">
        <f t="shared" si="6"/>
        <v>100</v>
      </c>
      <c r="M132" s="186">
        <f aca="true" t="shared" si="7" ref="M132:M137">K132/J132*100</f>
        <v>100</v>
      </c>
      <c r="N132" s="58"/>
      <c r="O132" s="58"/>
      <c r="P132" s="58"/>
      <c r="Q132" s="77"/>
      <c r="R132" s="55"/>
    </row>
    <row r="133" spans="1:18" s="167" customFormat="1" ht="48" customHeight="1">
      <c r="A133" s="163"/>
      <c r="B133" s="71">
        <v>3</v>
      </c>
      <c r="C133" s="52"/>
      <c r="D133" s="58"/>
      <c r="E133" s="59"/>
      <c r="F133" s="59"/>
      <c r="G133" s="9"/>
      <c r="H133" s="15" t="s">
        <v>256</v>
      </c>
      <c r="I133" s="60" t="s">
        <v>18</v>
      </c>
      <c r="J133" s="58">
        <v>0</v>
      </c>
      <c r="K133" s="58">
        <v>1</v>
      </c>
      <c r="L133" s="60" t="e">
        <f>K133/J133*100</f>
        <v>#DIV/0!</v>
      </c>
      <c r="M133" s="186">
        <v>100</v>
      </c>
      <c r="N133" s="58"/>
      <c r="O133" s="97"/>
      <c r="P133" s="97"/>
      <c r="Q133" s="97"/>
      <c r="R133" s="21" t="s">
        <v>189</v>
      </c>
    </row>
    <row r="134" spans="2:18" ht="52.5" customHeight="1">
      <c r="B134" s="49">
        <v>4</v>
      </c>
      <c r="C134" s="7"/>
      <c r="D134" s="7"/>
      <c r="E134" s="7"/>
      <c r="F134" s="7"/>
      <c r="G134" s="9"/>
      <c r="H134" s="15" t="s">
        <v>61</v>
      </c>
      <c r="I134" s="17" t="s">
        <v>117</v>
      </c>
      <c r="J134" s="18">
        <v>5.4</v>
      </c>
      <c r="K134" s="18">
        <v>5.4</v>
      </c>
      <c r="L134" s="60">
        <f t="shared" si="6"/>
        <v>100</v>
      </c>
      <c r="M134" s="186">
        <f t="shared" si="7"/>
        <v>100</v>
      </c>
      <c r="N134" s="58"/>
      <c r="O134" s="58"/>
      <c r="P134" s="58"/>
      <c r="Q134" s="77"/>
      <c r="R134" s="7"/>
    </row>
    <row r="135" spans="2:18" ht="35.25" customHeight="1">
      <c r="B135" s="49">
        <v>5</v>
      </c>
      <c r="C135" s="7"/>
      <c r="D135" s="7"/>
      <c r="E135" s="7"/>
      <c r="F135" s="7"/>
      <c r="G135" s="9"/>
      <c r="H135" s="15" t="s">
        <v>254</v>
      </c>
      <c r="I135" s="17" t="s">
        <v>18</v>
      </c>
      <c r="J135" s="18">
        <v>1</v>
      </c>
      <c r="K135" s="18">
        <v>0</v>
      </c>
      <c r="L135" s="60">
        <f t="shared" si="6"/>
        <v>0</v>
      </c>
      <c r="M135" s="186">
        <f t="shared" si="7"/>
        <v>0</v>
      </c>
      <c r="N135" s="58"/>
      <c r="O135" s="58"/>
      <c r="P135" s="58"/>
      <c r="Q135" s="58"/>
      <c r="R135" s="7"/>
    </row>
    <row r="136" spans="1:18" s="167" customFormat="1" ht="30.75" customHeight="1">
      <c r="A136" s="163"/>
      <c r="B136" s="71">
        <v>6</v>
      </c>
      <c r="C136" s="52"/>
      <c r="D136" s="58"/>
      <c r="E136" s="59"/>
      <c r="F136" s="59"/>
      <c r="G136" s="9"/>
      <c r="H136" s="15" t="s">
        <v>255</v>
      </c>
      <c r="I136" s="60" t="s">
        <v>13</v>
      </c>
      <c r="J136" s="58">
        <v>95</v>
      </c>
      <c r="K136" s="58">
        <v>94</v>
      </c>
      <c r="L136" s="60">
        <f t="shared" si="6"/>
        <v>98.94736842105263</v>
      </c>
      <c r="M136" s="186">
        <f t="shared" si="7"/>
        <v>98.94736842105263</v>
      </c>
      <c r="N136" s="58"/>
      <c r="O136" s="58"/>
      <c r="P136" s="58"/>
      <c r="Q136" s="58"/>
      <c r="R136" s="98"/>
    </row>
    <row r="137" spans="1:18" s="167" customFormat="1" ht="87" customHeight="1">
      <c r="A137" s="163"/>
      <c r="B137" s="145">
        <v>7</v>
      </c>
      <c r="C137" s="80"/>
      <c r="D137" s="81"/>
      <c r="E137" s="99"/>
      <c r="F137" s="82"/>
      <c r="G137" s="44"/>
      <c r="H137" s="15" t="s">
        <v>62</v>
      </c>
      <c r="I137" s="60" t="s">
        <v>15</v>
      </c>
      <c r="J137" s="58">
        <v>4</v>
      </c>
      <c r="K137" s="58">
        <v>0</v>
      </c>
      <c r="L137" s="60">
        <f>K137/J137*100</f>
        <v>0</v>
      </c>
      <c r="M137" s="186">
        <f t="shared" si="7"/>
        <v>0</v>
      </c>
      <c r="N137" s="58"/>
      <c r="O137" s="58"/>
      <c r="P137" s="58"/>
      <c r="Q137" s="58"/>
      <c r="R137" s="32" t="s">
        <v>190</v>
      </c>
    </row>
    <row r="138" spans="2:18" ht="30">
      <c r="B138" s="49"/>
      <c r="C138" s="6"/>
      <c r="D138" s="15" t="s">
        <v>63</v>
      </c>
      <c r="E138" s="15">
        <v>8509.4</v>
      </c>
      <c r="F138" s="15">
        <v>7960.3</v>
      </c>
      <c r="G138" s="100">
        <f>F138/E138*100</f>
        <v>93.54713610830376</v>
      </c>
      <c r="H138" s="15"/>
      <c r="I138" s="101"/>
      <c r="J138" s="98"/>
      <c r="K138" s="98"/>
      <c r="L138" s="101"/>
      <c r="M138" s="186"/>
      <c r="N138" s="58"/>
      <c r="O138" s="58"/>
      <c r="P138" s="58"/>
      <c r="Q138" s="58"/>
      <c r="R138" s="58"/>
    </row>
    <row r="139" spans="1:18" s="167" customFormat="1" ht="27.75" customHeight="1">
      <c r="A139" s="163"/>
      <c r="B139" s="71"/>
      <c r="C139" s="52"/>
      <c r="D139" s="15" t="s">
        <v>64</v>
      </c>
      <c r="E139" s="15">
        <v>375.7</v>
      </c>
      <c r="F139" s="15">
        <v>375.7</v>
      </c>
      <c r="G139" s="100">
        <f>F139/E139*100</f>
        <v>100</v>
      </c>
      <c r="H139" s="102"/>
      <c r="I139" s="58"/>
      <c r="J139" s="58"/>
      <c r="K139" s="58"/>
      <c r="L139" s="67"/>
      <c r="M139" s="186"/>
      <c r="N139" s="58"/>
      <c r="O139" s="58"/>
      <c r="P139" s="58"/>
      <c r="Q139" s="58"/>
      <c r="R139" s="58"/>
    </row>
    <row r="140" spans="2:18" ht="27" customHeight="1">
      <c r="B140" s="49"/>
      <c r="C140" s="7"/>
      <c r="D140" s="15" t="s">
        <v>65</v>
      </c>
      <c r="E140" s="15">
        <v>35447.3</v>
      </c>
      <c r="F140" s="15">
        <v>30662.6</v>
      </c>
      <c r="G140" s="100">
        <f>F140/E140*100</f>
        <v>86.50193385673943</v>
      </c>
      <c r="H140" s="15"/>
      <c r="I140" s="7"/>
      <c r="J140" s="7"/>
      <c r="K140" s="7"/>
      <c r="L140" s="4"/>
      <c r="M140" s="186"/>
      <c r="N140" s="58"/>
      <c r="O140" s="58"/>
      <c r="P140" s="58"/>
      <c r="Q140" s="58"/>
      <c r="R140" s="7"/>
    </row>
    <row r="141" spans="1:18" s="167" customFormat="1" ht="44.25" customHeight="1">
      <c r="A141" s="163"/>
      <c r="B141" s="71"/>
      <c r="C141" s="52"/>
      <c r="D141" s="15" t="s">
        <v>66</v>
      </c>
      <c r="E141" s="169">
        <v>427</v>
      </c>
      <c r="F141" s="169">
        <v>427</v>
      </c>
      <c r="G141" s="100">
        <f>F141/E141*100</f>
        <v>100</v>
      </c>
      <c r="H141" s="15"/>
      <c r="I141" s="58"/>
      <c r="J141" s="58"/>
      <c r="K141" s="58"/>
      <c r="L141" s="60"/>
      <c r="M141" s="186"/>
      <c r="N141" s="58"/>
      <c r="O141" s="58"/>
      <c r="P141" s="58"/>
      <c r="Q141" s="58"/>
      <c r="R141" s="55"/>
    </row>
    <row r="142" spans="2:18" s="163" customFormat="1" ht="21" customHeight="1">
      <c r="B142" s="103"/>
      <c r="C142" s="104"/>
      <c r="D142" s="105" t="s">
        <v>81</v>
      </c>
      <c r="E142" s="105">
        <f>SUM(E138:E141)</f>
        <v>44759.4</v>
      </c>
      <c r="F142" s="105">
        <f>SUM(F138:F141)</f>
        <v>39425.6</v>
      </c>
      <c r="G142" s="47">
        <f>F142/E142*100</f>
        <v>88.08339700710911</v>
      </c>
      <c r="H142" s="106"/>
      <c r="I142" s="90"/>
      <c r="J142" s="90"/>
      <c r="K142" s="90"/>
      <c r="L142" s="107"/>
      <c r="M142" s="91">
        <f>SUM(M131:M137)/7</f>
        <v>71.12781954887217</v>
      </c>
      <c r="N142" s="91"/>
      <c r="O142" s="91"/>
      <c r="P142" s="91"/>
      <c r="Q142" s="91"/>
      <c r="R142" s="91"/>
    </row>
    <row r="143" spans="1:18" s="167" customFormat="1" ht="387.75" customHeight="1">
      <c r="A143" s="163"/>
      <c r="B143" s="108"/>
      <c r="C143" s="109"/>
      <c r="D143" s="218" t="s">
        <v>187</v>
      </c>
      <c r="E143" s="219"/>
      <c r="F143" s="219"/>
      <c r="G143" s="219"/>
      <c r="H143" s="219"/>
      <c r="I143" s="219"/>
      <c r="J143" s="219"/>
      <c r="K143" s="219"/>
      <c r="L143" s="219"/>
      <c r="M143" s="219"/>
      <c r="N143" s="219"/>
      <c r="O143" s="219"/>
      <c r="P143" s="219"/>
      <c r="Q143" s="219"/>
      <c r="R143" s="220"/>
    </row>
    <row r="144" spans="1:18" s="176" customFormat="1" ht="25.5" customHeight="1">
      <c r="A144" s="175"/>
      <c r="B144" s="161">
        <v>8</v>
      </c>
      <c r="C144" s="205" t="s">
        <v>67</v>
      </c>
      <c r="D144" s="206"/>
      <c r="E144" s="206"/>
      <c r="F144" s="206"/>
      <c r="G144" s="206"/>
      <c r="H144" s="206"/>
      <c r="I144" s="206"/>
      <c r="J144" s="206"/>
      <c r="K144" s="206"/>
      <c r="L144" s="206"/>
      <c r="M144" s="206"/>
      <c r="N144" s="206"/>
      <c r="O144" s="206"/>
      <c r="P144" s="206"/>
      <c r="Q144" s="206"/>
      <c r="R144" s="207"/>
    </row>
    <row r="145" spans="2:18" ht="36" customHeight="1">
      <c r="B145" s="49"/>
      <c r="C145" s="196" t="s">
        <v>118</v>
      </c>
      <c r="D145" s="197"/>
      <c r="E145" s="197"/>
      <c r="F145" s="197"/>
      <c r="G145" s="197"/>
      <c r="H145" s="197"/>
      <c r="I145" s="197"/>
      <c r="J145" s="197"/>
      <c r="K145" s="197"/>
      <c r="L145" s="197"/>
      <c r="M145" s="197"/>
      <c r="N145" s="197"/>
      <c r="O145" s="197"/>
      <c r="P145" s="197"/>
      <c r="Q145" s="197"/>
      <c r="R145" s="198"/>
    </row>
    <row r="146" spans="2:18" ht="105.75" customHeight="1">
      <c r="B146" s="49"/>
      <c r="C146" s="196" t="s">
        <v>234</v>
      </c>
      <c r="D146" s="197"/>
      <c r="E146" s="197"/>
      <c r="F146" s="197"/>
      <c r="G146" s="197"/>
      <c r="H146" s="199"/>
      <c r="I146" s="197"/>
      <c r="J146" s="197"/>
      <c r="K146" s="197"/>
      <c r="L146" s="197"/>
      <c r="M146" s="197"/>
      <c r="N146" s="197"/>
      <c r="O146" s="197"/>
      <c r="P146" s="197"/>
      <c r="Q146" s="197"/>
      <c r="R146" s="198"/>
    </row>
    <row r="147" spans="2:18" ht="72" customHeight="1">
      <c r="B147" s="49"/>
      <c r="C147" s="37"/>
      <c r="D147" s="1" t="s">
        <v>17</v>
      </c>
      <c r="E147" s="1" t="s">
        <v>2</v>
      </c>
      <c r="F147" s="1" t="s">
        <v>3</v>
      </c>
      <c r="G147" s="9" t="s">
        <v>39</v>
      </c>
      <c r="H147" s="1" t="s">
        <v>4</v>
      </c>
      <c r="I147" s="96" t="s">
        <v>5</v>
      </c>
      <c r="J147" s="1" t="s">
        <v>6</v>
      </c>
      <c r="K147" s="1" t="s">
        <v>7</v>
      </c>
      <c r="L147" s="2" t="s">
        <v>8</v>
      </c>
      <c r="M147" s="2" t="s">
        <v>10</v>
      </c>
      <c r="N147" s="2" t="s">
        <v>213</v>
      </c>
      <c r="O147" s="2"/>
      <c r="P147" s="2"/>
      <c r="Q147" s="2" t="s">
        <v>207</v>
      </c>
      <c r="R147" s="2" t="s">
        <v>164</v>
      </c>
    </row>
    <row r="148" spans="1:18" s="167" customFormat="1" ht="111" customHeight="1">
      <c r="A148" s="163"/>
      <c r="B148" s="71">
        <v>1</v>
      </c>
      <c r="C148" s="52"/>
      <c r="D148" s="58"/>
      <c r="E148" s="59"/>
      <c r="F148" s="59"/>
      <c r="G148" s="9"/>
      <c r="H148" s="110" t="s">
        <v>243</v>
      </c>
      <c r="I148" s="60" t="s">
        <v>235</v>
      </c>
      <c r="J148" s="58">
        <v>28000</v>
      </c>
      <c r="K148" s="58">
        <v>28000</v>
      </c>
      <c r="L148" s="58"/>
      <c r="M148" s="55">
        <f>K148/J148*100</f>
        <v>100</v>
      </c>
      <c r="N148" s="77"/>
      <c r="O148" s="77"/>
      <c r="P148" s="77"/>
      <c r="Q148" s="77"/>
      <c r="R148" s="55"/>
    </row>
    <row r="149" spans="1:18" s="167" customFormat="1" ht="214.5" customHeight="1">
      <c r="A149" s="163"/>
      <c r="B149" s="71">
        <v>2</v>
      </c>
      <c r="C149" s="52"/>
      <c r="D149" s="58"/>
      <c r="E149" s="59"/>
      <c r="F149" s="59"/>
      <c r="G149" s="9"/>
      <c r="H149" s="110" t="s">
        <v>242</v>
      </c>
      <c r="I149" s="60" t="s">
        <v>235</v>
      </c>
      <c r="J149" s="58">
        <v>44000</v>
      </c>
      <c r="K149" s="58">
        <v>12585</v>
      </c>
      <c r="L149" s="58"/>
      <c r="M149" s="55">
        <f>K149/J149*100</f>
        <v>28.602272727272727</v>
      </c>
      <c r="N149" s="77"/>
      <c r="O149" s="77"/>
      <c r="P149" s="77"/>
      <c r="Q149" s="77"/>
      <c r="R149" s="85" t="s">
        <v>244</v>
      </c>
    </row>
    <row r="150" spans="1:18" s="167" customFormat="1" ht="96.75" customHeight="1">
      <c r="A150" s="163"/>
      <c r="B150" s="71">
        <v>3</v>
      </c>
      <c r="C150" s="52"/>
      <c r="D150" s="58"/>
      <c r="E150" s="59"/>
      <c r="F150" s="59"/>
      <c r="G150" s="9"/>
      <c r="H150" s="110" t="s">
        <v>241</v>
      </c>
      <c r="I150" s="60" t="s">
        <v>236</v>
      </c>
      <c r="J150" s="58">
        <v>15.46</v>
      </c>
      <c r="K150" s="58">
        <v>7.4</v>
      </c>
      <c r="L150" s="58"/>
      <c r="M150" s="55">
        <f>K150/J150*100</f>
        <v>47.86545924967658</v>
      </c>
      <c r="N150" s="77"/>
      <c r="O150" s="77"/>
      <c r="P150" s="77"/>
      <c r="Q150" s="77"/>
      <c r="R150" s="110" t="s">
        <v>182</v>
      </c>
    </row>
    <row r="151" spans="1:18" s="167" customFormat="1" ht="128.25" customHeight="1">
      <c r="A151" s="163"/>
      <c r="B151" s="71">
        <v>4</v>
      </c>
      <c r="C151" s="52"/>
      <c r="D151" s="58"/>
      <c r="E151" s="59"/>
      <c r="F151" s="59"/>
      <c r="G151" s="9"/>
      <c r="H151" s="110" t="s">
        <v>240</v>
      </c>
      <c r="I151" s="60" t="s">
        <v>237</v>
      </c>
      <c r="J151" s="58">
        <v>16000</v>
      </c>
      <c r="K151" s="58">
        <v>13916</v>
      </c>
      <c r="L151" s="58"/>
      <c r="M151" s="55">
        <f>K151/J151*100</f>
        <v>86.97500000000001</v>
      </c>
      <c r="N151" s="77"/>
      <c r="O151" s="77"/>
      <c r="P151" s="77"/>
      <c r="Q151" s="77"/>
      <c r="R151" s="20" t="s">
        <v>183</v>
      </c>
    </row>
    <row r="152" spans="1:18" s="167" customFormat="1" ht="39.75" customHeight="1">
      <c r="A152" s="163"/>
      <c r="B152" s="71">
        <v>5</v>
      </c>
      <c r="C152" s="52"/>
      <c r="D152" s="81"/>
      <c r="E152" s="82"/>
      <c r="F152" s="82"/>
      <c r="G152" s="9"/>
      <c r="H152" s="20" t="s">
        <v>239</v>
      </c>
      <c r="I152" s="60" t="s">
        <v>238</v>
      </c>
      <c r="J152" s="111">
        <v>0.85</v>
      </c>
      <c r="K152" s="111">
        <v>0.85</v>
      </c>
      <c r="L152" s="58"/>
      <c r="M152" s="55">
        <f>K152/J152*100</f>
        <v>100</v>
      </c>
      <c r="N152" s="77"/>
      <c r="O152" s="77"/>
      <c r="P152" s="77"/>
      <c r="Q152" s="77"/>
      <c r="R152" s="20" t="s">
        <v>184</v>
      </c>
    </row>
    <row r="153" spans="1:18" s="167" customFormat="1" ht="32.25" customHeight="1">
      <c r="A153" s="163"/>
      <c r="B153" s="71"/>
      <c r="C153" s="70"/>
      <c r="D153" s="15" t="s">
        <v>36</v>
      </c>
      <c r="E153" s="66">
        <v>0</v>
      </c>
      <c r="F153" s="66">
        <v>0</v>
      </c>
      <c r="G153" s="35">
        <v>0</v>
      </c>
      <c r="H153" s="11"/>
      <c r="I153" s="58"/>
      <c r="J153" s="58"/>
      <c r="K153" s="58"/>
      <c r="L153" s="58"/>
      <c r="M153" s="55"/>
      <c r="N153" s="77"/>
      <c r="O153" s="77"/>
      <c r="P153" s="77"/>
      <c r="Q153" s="77"/>
      <c r="R153" s="110"/>
    </row>
    <row r="154" spans="1:18" s="167" customFormat="1" ht="30">
      <c r="A154" s="163"/>
      <c r="B154" s="71"/>
      <c r="C154" s="70"/>
      <c r="D154" s="15" t="s">
        <v>57</v>
      </c>
      <c r="E154" s="66">
        <v>46517</v>
      </c>
      <c r="F154" s="66">
        <v>46517</v>
      </c>
      <c r="G154" s="35">
        <f>F154/E154*100</f>
        <v>100</v>
      </c>
      <c r="H154" s="3"/>
      <c r="I154" s="58"/>
      <c r="J154" s="58"/>
      <c r="K154" s="58"/>
      <c r="L154" s="58"/>
      <c r="M154" s="55"/>
      <c r="N154" s="77"/>
      <c r="O154" s="77"/>
      <c r="P154" s="77"/>
      <c r="Q154" s="77"/>
      <c r="R154" s="55"/>
    </row>
    <row r="155" spans="1:18" s="167" customFormat="1" ht="30">
      <c r="A155" s="163"/>
      <c r="B155" s="71"/>
      <c r="C155" s="70"/>
      <c r="D155" s="15" t="s">
        <v>68</v>
      </c>
      <c r="E155" s="66">
        <v>131.4</v>
      </c>
      <c r="F155" s="66">
        <v>131.4</v>
      </c>
      <c r="G155" s="35">
        <f>F155/E155*100</f>
        <v>100</v>
      </c>
      <c r="H155" s="52"/>
      <c r="I155" s="58"/>
      <c r="J155" s="58"/>
      <c r="K155" s="58"/>
      <c r="L155" s="58"/>
      <c r="M155" s="55"/>
      <c r="N155" s="58"/>
      <c r="O155" s="58"/>
      <c r="P155" s="58"/>
      <c r="Q155" s="58"/>
      <c r="R155" s="55"/>
    </row>
    <row r="156" spans="1:18" s="167" customFormat="1" ht="38.25" customHeight="1">
      <c r="A156" s="163"/>
      <c r="B156" s="71"/>
      <c r="C156" s="70"/>
      <c r="D156" s="15" t="s">
        <v>69</v>
      </c>
      <c r="E156" s="66">
        <v>0</v>
      </c>
      <c r="F156" s="66">
        <v>0</v>
      </c>
      <c r="G156" s="35">
        <v>0</v>
      </c>
      <c r="H156" s="52"/>
      <c r="I156" s="58"/>
      <c r="J156" s="58"/>
      <c r="K156" s="58"/>
      <c r="L156" s="58"/>
      <c r="M156" s="55"/>
      <c r="N156" s="58"/>
      <c r="O156" s="58"/>
      <c r="P156" s="58"/>
      <c r="Q156" s="58"/>
      <c r="R156" s="55"/>
    </row>
    <row r="157" spans="1:18" s="167" customFormat="1" ht="66" customHeight="1">
      <c r="A157" s="163"/>
      <c r="B157" s="71"/>
      <c r="C157" s="70"/>
      <c r="D157" s="112" t="s">
        <v>70</v>
      </c>
      <c r="E157" s="66">
        <v>8187.3</v>
      </c>
      <c r="F157" s="66">
        <v>7957.3</v>
      </c>
      <c r="G157" s="35">
        <f>F157/E157*100</f>
        <v>97.19077107227046</v>
      </c>
      <c r="H157" s="52"/>
      <c r="I157" s="58"/>
      <c r="J157" s="58"/>
      <c r="K157" s="58"/>
      <c r="L157" s="58"/>
      <c r="M157" s="55"/>
      <c r="N157" s="58"/>
      <c r="O157" s="58"/>
      <c r="P157" s="58"/>
      <c r="Q157" s="58"/>
      <c r="R157" s="55"/>
    </row>
    <row r="158" spans="1:18" s="167" customFormat="1" ht="50.25" customHeight="1">
      <c r="A158" s="163"/>
      <c r="B158" s="108"/>
      <c r="C158" s="113"/>
      <c r="D158" s="105" t="s">
        <v>81</v>
      </c>
      <c r="E158" s="105">
        <f>SUM(E153:E157)</f>
        <v>54835.700000000004</v>
      </c>
      <c r="F158" s="105">
        <f>SUM(F153:F157)</f>
        <v>54605.700000000004</v>
      </c>
      <c r="G158" s="26">
        <f>F158/E158*100</f>
        <v>99.58056521572625</v>
      </c>
      <c r="H158" s="114"/>
      <c r="I158" s="90"/>
      <c r="J158" s="90"/>
      <c r="K158" s="90"/>
      <c r="L158" s="115"/>
      <c r="M158" s="91">
        <f>SUM(M148:M152)/5</f>
        <v>72.68854639538986</v>
      </c>
      <c r="N158" s="116"/>
      <c r="O158" s="116"/>
      <c r="P158" s="116"/>
      <c r="Q158" s="116"/>
      <c r="R158" s="115"/>
    </row>
    <row r="159" spans="1:18" s="167" customFormat="1" ht="78" customHeight="1">
      <c r="A159" s="163"/>
      <c r="B159" s="108"/>
      <c r="C159" s="117"/>
      <c r="D159" s="218" t="s">
        <v>181</v>
      </c>
      <c r="E159" s="219"/>
      <c r="F159" s="219"/>
      <c r="G159" s="219"/>
      <c r="H159" s="219"/>
      <c r="I159" s="219"/>
      <c r="J159" s="219"/>
      <c r="K159" s="219"/>
      <c r="L159" s="219"/>
      <c r="M159" s="219"/>
      <c r="N159" s="219"/>
      <c r="O159" s="219"/>
      <c r="P159" s="219"/>
      <c r="Q159" s="219"/>
      <c r="R159" s="220"/>
    </row>
    <row r="160" spans="1:18" s="162" customFormat="1" ht="59.25" customHeight="1">
      <c r="A160" s="160"/>
      <c r="B160" s="161">
        <v>9</v>
      </c>
      <c r="C160" s="205" t="s">
        <v>121</v>
      </c>
      <c r="D160" s="206"/>
      <c r="E160" s="206"/>
      <c r="F160" s="206"/>
      <c r="G160" s="206"/>
      <c r="H160" s="206"/>
      <c r="I160" s="206"/>
      <c r="J160" s="206"/>
      <c r="K160" s="206"/>
      <c r="L160" s="206"/>
      <c r="M160" s="206"/>
      <c r="N160" s="206"/>
      <c r="O160" s="206"/>
      <c r="P160" s="206"/>
      <c r="Q160" s="206"/>
      <c r="R160" s="207"/>
    </row>
    <row r="161" spans="2:18" ht="54.75" customHeight="1">
      <c r="B161" s="49"/>
      <c r="C161" s="196" t="s">
        <v>119</v>
      </c>
      <c r="D161" s="197"/>
      <c r="E161" s="197"/>
      <c r="F161" s="197"/>
      <c r="G161" s="197"/>
      <c r="H161" s="197"/>
      <c r="I161" s="197"/>
      <c r="J161" s="197"/>
      <c r="K161" s="197"/>
      <c r="L161" s="197"/>
      <c r="M161" s="197"/>
      <c r="N161" s="197"/>
      <c r="O161" s="197"/>
      <c r="P161" s="197"/>
      <c r="Q161" s="197"/>
      <c r="R161" s="198"/>
    </row>
    <row r="162" spans="2:18" ht="90" customHeight="1">
      <c r="B162" s="49"/>
      <c r="C162" s="200" t="s">
        <v>120</v>
      </c>
      <c r="D162" s="199"/>
      <c r="E162" s="199"/>
      <c r="F162" s="199"/>
      <c r="G162" s="199"/>
      <c r="H162" s="199"/>
      <c r="I162" s="199"/>
      <c r="J162" s="199"/>
      <c r="K162" s="199"/>
      <c r="L162" s="199"/>
      <c r="M162" s="199"/>
      <c r="N162" s="199"/>
      <c r="O162" s="199"/>
      <c r="P162" s="199"/>
      <c r="Q162" s="199"/>
      <c r="R162" s="201"/>
    </row>
    <row r="163" spans="2:18" ht="90" customHeight="1">
      <c r="B163" s="147"/>
      <c r="C163" s="37"/>
      <c r="D163" s="79" t="s">
        <v>17</v>
      </c>
      <c r="E163" s="79" t="s">
        <v>2</v>
      </c>
      <c r="F163" s="79" t="s">
        <v>3</v>
      </c>
      <c r="G163" s="10" t="s">
        <v>39</v>
      </c>
      <c r="H163" s="79" t="s">
        <v>4</v>
      </c>
      <c r="I163" s="79" t="s">
        <v>5</v>
      </c>
      <c r="J163" s="79" t="s">
        <v>6</v>
      </c>
      <c r="K163" s="79" t="s">
        <v>7</v>
      </c>
      <c r="L163" s="141" t="s">
        <v>8</v>
      </c>
      <c r="M163" s="141" t="s">
        <v>10</v>
      </c>
      <c r="N163" s="2" t="s">
        <v>213</v>
      </c>
      <c r="O163" s="2"/>
      <c r="P163" s="2"/>
      <c r="Q163" s="2" t="s">
        <v>207</v>
      </c>
      <c r="R163" s="2" t="s">
        <v>164</v>
      </c>
    </row>
    <row r="164" spans="1:18" s="167" customFormat="1" ht="64.5" customHeight="1">
      <c r="A164" s="163"/>
      <c r="B164" s="71">
        <v>1</v>
      </c>
      <c r="C164" s="52"/>
      <c r="D164" s="58"/>
      <c r="E164" s="59"/>
      <c r="F164" s="59"/>
      <c r="G164" s="5"/>
      <c r="H164" s="15" t="s">
        <v>122</v>
      </c>
      <c r="I164" s="58" t="s">
        <v>13</v>
      </c>
      <c r="J164" s="58">
        <v>85</v>
      </c>
      <c r="K164" s="58">
        <v>85</v>
      </c>
      <c r="L164" s="58"/>
      <c r="M164" s="55">
        <f>K164/J164*100</f>
        <v>100</v>
      </c>
      <c r="N164" s="58"/>
      <c r="O164" s="58"/>
      <c r="P164" s="58"/>
      <c r="Q164" s="58"/>
      <c r="R164" s="55"/>
    </row>
    <row r="165" spans="1:18" s="167" customFormat="1" ht="47.25" customHeight="1">
      <c r="A165" s="163"/>
      <c r="B165" s="71">
        <v>2</v>
      </c>
      <c r="C165" s="52"/>
      <c r="D165" s="58"/>
      <c r="E165" s="59"/>
      <c r="F165" s="59"/>
      <c r="G165" s="5"/>
      <c r="H165" s="15" t="s">
        <v>123</v>
      </c>
      <c r="I165" s="58" t="s">
        <v>13</v>
      </c>
      <c r="J165" s="58">
        <v>97</v>
      </c>
      <c r="K165" s="58">
        <v>97</v>
      </c>
      <c r="L165" s="58"/>
      <c r="M165" s="55">
        <f>K165/J165*100</f>
        <v>100</v>
      </c>
      <c r="N165" s="58"/>
      <c r="O165" s="58"/>
      <c r="P165" s="58"/>
      <c r="Q165" s="58"/>
      <c r="R165" s="55"/>
    </row>
    <row r="166" spans="1:18" s="167" customFormat="1" ht="30">
      <c r="A166" s="163"/>
      <c r="B166" s="71"/>
      <c r="C166" s="52"/>
      <c r="D166" s="15" t="s">
        <v>55</v>
      </c>
      <c r="E166" s="15">
        <v>3606.8</v>
      </c>
      <c r="F166" s="15">
        <v>3606.8</v>
      </c>
      <c r="G166" s="5">
        <f>F166/E166*100</f>
        <v>100</v>
      </c>
      <c r="H166" s="52"/>
      <c r="I166" s="58"/>
      <c r="J166" s="58"/>
      <c r="K166" s="58"/>
      <c r="L166" s="58"/>
      <c r="M166" s="58"/>
      <c r="N166" s="58"/>
      <c r="O166" s="58"/>
      <c r="P166" s="58"/>
      <c r="Q166" s="58"/>
      <c r="R166" s="55"/>
    </row>
    <row r="167" spans="1:18" s="167" customFormat="1" ht="27" customHeight="1" hidden="1">
      <c r="A167" s="163"/>
      <c r="B167" s="71"/>
      <c r="C167" s="52"/>
      <c r="D167" s="15" t="s">
        <v>56</v>
      </c>
      <c r="E167" s="66">
        <v>0</v>
      </c>
      <c r="F167" s="66">
        <v>0</v>
      </c>
      <c r="G167" s="5" t="s">
        <v>72</v>
      </c>
      <c r="H167" s="52"/>
      <c r="I167" s="58"/>
      <c r="J167" s="58"/>
      <c r="K167" s="58"/>
      <c r="L167" s="58"/>
      <c r="M167" s="58"/>
      <c r="N167" s="58"/>
      <c r="O167" s="58"/>
      <c r="P167" s="58"/>
      <c r="Q167" s="58"/>
      <c r="R167" s="55"/>
    </row>
    <row r="168" spans="1:18" s="167" customFormat="1" ht="30">
      <c r="A168" s="163"/>
      <c r="B168" s="71"/>
      <c r="C168" s="52"/>
      <c r="D168" s="15" t="s">
        <v>57</v>
      </c>
      <c r="E168" s="66">
        <v>0</v>
      </c>
      <c r="F168" s="66">
        <v>0</v>
      </c>
      <c r="G168" s="5">
        <v>0</v>
      </c>
      <c r="H168" s="52"/>
      <c r="I168" s="58"/>
      <c r="J168" s="58"/>
      <c r="K168" s="58"/>
      <c r="L168" s="58"/>
      <c r="M168" s="58"/>
      <c r="N168" s="58"/>
      <c r="O168" s="58"/>
      <c r="P168" s="58"/>
      <c r="Q168" s="58"/>
      <c r="R168" s="55"/>
    </row>
    <row r="169" spans="1:18" s="167" customFormat="1" ht="60" hidden="1">
      <c r="A169" s="163"/>
      <c r="B169" s="71"/>
      <c r="C169" s="52"/>
      <c r="D169" s="15" t="s">
        <v>58</v>
      </c>
      <c r="E169" s="66">
        <v>0</v>
      </c>
      <c r="F169" s="66">
        <v>0</v>
      </c>
      <c r="G169" s="5" t="s">
        <v>72</v>
      </c>
      <c r="H169" s="52"/>
      <c r="I169" s="58"/>
      <c r="J169" s="58"/>
      <c r="K169" s="58"/>
      <c r="L169" s="58"/>
      <c r="M169" s="58"/>
      <c r="N169" s="58"/>
      <c r="O169" s="58"/>
      <c r="P169" s="58"/>
      <c r="Q169" s="58"/>
      <c r="R169" s="55"/>
    </row>
    <row r="170" spans="1:18" s="167" customFormat="1" ht="45">
      <c r="A170" s="163"/>
      <c r="B170" s="71"/>
      <c r="C170" s="52"/>
      <c r="D170" s="15" t="s">
        <v>59</v>
      </c>
      <c r="E170" s="66">
        <v>0</v>
      </c>
      <c r="F170" s="66">
        <v>0</v>
      </c>
      <c r="G170" s="5" t="s">
        <v>72</v>
      </c>
      <c r="H170" s="52"/>
      <c r="I170" s="58"/>
      <c r="J170" s="58"/>
      <c r="K170" s="58"/>
      <c r="L170" s="58"/>
      <c r="M170" s="58"/>
      <c r="N170" s="58"/>
      <c r="O170" s="58"/>
      <c r="P170" s="58"/>
      <c r="Q170" s="58"/>
      <c r="R170" s="55"/>
    </row>
    <row r="171" spans="1:18" s="167" customFormat="1" ht="21.75" customHeight="1">
      <c r="A171" s="163"/>
      <c r="B171" s="71"/>
      <c r="C171" s="114"/>
      <c r="D171" s="144" t="s">
        <v>71</v>
      </c>
      <c r="E171" s="144">
        <f>SUM(E166:E170)</f>
        <v>3606.8</v>
      </c>
      <c r="F171" s="144">
        <f>SUM(F166:F170)</f>
        <v>3606.8</v>
      </c>
      <c r="G171" s="26">
        <f>F171/E171*100</f>
        <v>100</v>
      </c>
      <c r="H171" s="114"/>
      <c r="I171" s="90"/>
      <c r="J171" s="90"/>
      <c r="K171" s="90"/>
      <c r="L171" s="90"/>
      <c r="M171" s="90"/>
      <c r="N171" s="58"/>
      <c r="O171" s="58"/>
      <c r="P171" s="58"/>
      <c r="Q171" s="58"/>
      <c r="R171" s="55"/>
    </row>
    <row r="172" spans="1:18" s="167" customFormat="1" ht="87" customHeight="1">
      <c r="A172" s="163"/>
      <c r="B172" s="143"/>
      <c r="C172" s="118"/>
      <c r="D172" s="236" t="s">
        <v>204</v>
      </c>
      <c r="E172" s="237"/>
      <c r="F172" s="237"/>
      <c r="G172" s="237"/>
      <c r="H172" s="237"/>
      <c r="I172" s="237"/>
      <c r="J172" s="237"/>
      <c r="K172" s="237"/>
      <c r="L172" s="237"/>
      <c r="M172" s="237"/>
      <c r="N172" s="237"/>
      <c r="O172" s="237"/>
      <c r="P172" s="237"/>
      <c r="Q172" s="237"/>
      <c r="R172" s="238"/>
    </row>
    <row r="173" spans="1:18" s="159" customFormat="1" ht="34.5" customHeight="1">
      <c r="A173" s="158"/>
      <c r="B173" s="71">
        <v>10</v>
      </c>
      <c r="C173" s="243" t="s">
        <v>126</v>
      </c>
      <c r="D173" s="244"/>
      <c r="E173" s="244"/>
      <c r="F173" s="244"/>
      <c r="G173" s="244"/>
      <c r="H173" s="244"/>
      <c r="I173" s="244"/>
      <c r="J173" s="244"/>
      <c r="K173" s="244"/>
      <c r="L173" s="244"/>
      <c r="M173" s="244"/>
      <c r="N173" s="244"/>
      <c r="O173" s="244"/>
      <c r="P173" s="244"/>
      <c r="Q173" s="244"/>
      <c r="R173" s="245"/>
    </row>
    <row r="174" spans="2:18" ht="26.25" customHeight="1">
      <c r="B174" s="49"/>
      <c r="C174" s="196" t="s">
        <v>124</v>
      </c>
      <c r="D174" s="197"/>
      <c r="E174" s="197"/>
      <c r="F174" s="197"/>
      <c r="G174" s="197"/>
      <c r="H174" s="197"/>
      <c r="I174" s="197"/>
      <c r="J174" s="197"/>
      <c r="K174" s="197"/>
      <c r="L174" s="197"/>
      <c r="M174" s="197"/>
      <c r="N174" s="197"/>
      <c r="O174" s="197"/>
      <c r="P174" s="197"/>
      <c r="Q174" s="197"/>
      <c r="R174" s="198"/>
    </row>
    <row r="175" spans="2:18" ht="36.75" customHeight="1">
      <c r="B175" s="49"/>
      <c r="C175" s="208" t="s">
        <v>125</v>
      </c>
      <c r="D175" s="208"/>
      <c r="E175" s="208"/>
      <c r="F175" s="208"/>
      <c r="G175" s="208"/>
      <c r="H175" s="208"/>
      <c r="I175" s="208"/>
      <c r="J175" s="208"/>
      <c r="K175" s="208"/>
      <c r="L175" s="208"/>
      <c r="M175" s="208"/>
      <c r="N175" s="208"/>
      <c r="O175" s="208"/>
      <c r="P175" s="208"/>
      <c r="Q175" s="208"/>
      <c r="R175" s="208"/>
    </row>
    <row r="176" spans="1:18" s="167" customFormat="1" ht="15" hidden="1">
      <c r="A176" s="163"/>
      <c r="B176" s="71"/>
      <c r="C176" s="52"/>
      <c r="D176" s="58"/>
      <c r="E176" s="59"/>
      <c r="F176" s="59"/>
      <c r="G176" s="5"/>
      <c r="H176" s="7"/>
      <c r="I176" s="58"/>
      <c r="J176" s="58"/>
      <c r="K176" s="58"/>
      <c r="L176" s="58"/>
      <c r="M176" s="58"/>
      <c r="N176" s="58"/>
      <c r="O176" s="58"/>
      <c r="P176" s="58"/>
      <c r="Q176" s="58"/>
      <c r="R176" s="55"/>
    </row>
    <row r="177" spans="1:18" s="167" customFormat="1" ht="43.5" customHeight="1">
      <c r="A177" s="163"/>
      <c r="B177" s="71"/>
      <c r="C177" s="52"/>
      <c r="D177" s="1" t="s">
        <v>17</v>
      </c>
      <c r="E177" s="1" t="s">
        <v>2</v>
      </c>
      <c r="F177" s="1" t="s">
        <v>3</v>
      </c>
      <c r="G177" s="5" t="s">
        <v>39</v>
      </c>
      <c r="H177" s="1" t="s">
        <v>4</v>
      </c>
      <c r="I177" s="1" t="s">
        <v>5</v>
      </c>
      <c r="J177" s="1" t="s">
        <v>6</v>
      </c>
      <c r="K177" s="1" t="s">
        <v>7</v>
      </c>
      <c r="L177" s="2" t="s">
        <v>8</v>
      </c>
      <c r="M177" s="2" t="s">
        <v>10</v>
      </c>
      <c r="N177" s="2" t="s">
        <v>213</v>
      </c>
      <c r="O177" s="2"/>
      <c r="P177" s="2"/>
      <c r="Q177" s="2" t="s">
        <v>207</v>
      </c>
      <c r="R177" s="2" t="s">
        <v>164</v>
      </c>
    </row>
    <row r="178" spans="1:18" s="167" customFormat="1" ht="75" customHeight="1">
      <c r="A178" s="163"/>
      <c r="B178" s="71">
        <v>1</v>
      </c>
      <c r="C178" s="52"/>
      <c r="D178" s="58"/>
      <c r="E178" s="59"/>
      <c r="F178" s="59"/>
      <c r="G178" s="5"/>
      <c r="H178" s="20" t="s">
        <v>127</v>
      </c>
      <c r="I178" s="58"/>
      <c r="J178" s="58">
        <v>23</v>
      </c>
      <c r="K178" s="58">
        <v>25</v>
      </c>
      <c r="L178" s="58">
        <f aca="true" t="shared" si="8" ref="L178:L183">K178/J178*100</f>
        <v>108.69565217391303</v>
      </c>
      <c r="M178" s="58">
        <f aca="true" t="shared" si="9" ref="M178:M183">K178/J178*100</f>
        <v>108.69565217391303</v>
      </c>
      <c r="N178" s="58"/>
      <c r="O178" s="58"/>
      <c r="P178" s="58"/>
      <c r="Q178" s="58"/>
      <c r="R178" s="55"/>
    </row>
    <row r="179" spans="1:18" s="167" customFormat="1" ht="105" customHeight="1">
      <c r="A179" s="163"/>
      <c r="B179" s="71">
        <v>2</v>
      </c>
      <c r="C179" s="52"/>
      <c r="D179" s="58"/>
      <c r="E179" s="59"/>
      <c r="F179" s="59"/>
      <c r="G179" s="5"/>
      <c r="H179" s="20" t="s">
        <v>128</v>
      </c>
      <c r="I179" s="52"/>
      <c r="J179" s="58">
        <v>59</v>
      </c>
      <c r="K179" s="58">
        <v>64</v>
      </c>
      <c r="L179" s="58">
        <f t="shared" si="8"/>
        <v>108.47457627118644</v>
      </c>
      <c r="M179" s="58">
        <f t="shared" si="9"/>
        <v>108.47457627118644</v>
      </c>
      <c r="N179" s="58"/>
      <c r="O179" s="58"/>
      <c r="P179" s="58"/>
      <c r="Q179" s="58"/>
      <c r="R179" s="55"/>
    </row>
    <row r="180" spans="1:18" s="167" customFormat="1" ht="75">
      <c r="A180" s="163"/>
      <c r="B180" s="71">
        <v>3</v>
      </c>
      <c r="C180" s="52"/>
      <c r="D180" s="58"/>
      <c r="E180" s="59"/>
      <c r="F180" s="59"/>
      <c r="G180" s="5"/>
      <c r="H180" s="20" t="s">
        <v>129</v>
      </c>
      <c r="I180" s="58"/>
      <c r="J180" s="58">
        <v>96</v>
      </c>
      <c r="K180" s="58">
        <v>0</v>
      </c>
      <c r="L180" s="58">
        <f t="shared" si="8"/>
        <v>0</v>
      </c>
      <c r="M180" s="58">
        <f t="shared" si="9"/>
        <v>0</v>
      </c>
      <c r="N180" s="58"/>
      <c r="O180" s="58"/>
      <c r="P180" s="58"/>
      <c r="Q180" s="58"/>
      <c r="R180" s="20" t="s">
        <v>193</v>
      </c>
    </row>
    <row r="181" spans="1:18" s="167" customFormat="1" ht="45">
      <c r="A181" s="163"/>
      <c r="B181" s="71">
        <v>4</v>
      </c>
      <c r="C181" s="52"/>
      <c r="D181" s="58"/>
      <c r="E181" s="59"/>
      <c r="F181" s="59"/>
      <c r="G181" s="5"/>
      <c r="H181" s="20" t="s">
        <v>130</v>
      </c>
      <c r="I181" s="52"/>
      <c r="J181" s="58">
        <v>100</v>
      </c>
      <c r="K181" s="58">
        <v>100</v>
      </c>
      <c r="L181" s="58">
        <f t="shared" si="8"/>
        <v>100</v>
      </c>
      <c r="M181" s="58">
        <f t="shared" si="9"/>
        <v>100</v>
      </c>
      <c r="N181" s="52"/>
      <c r="O181" s="52"/>
      <c r="P181" s="52"/>
      <c r="Q181" s="52"/>
      <c r="R181" s="55"/>
    </row>
    <row r="182" spans="1:18" s="167" customFormat="1" ht="45">
      <c r="A182" s="163"/>
      <c r="B182" s="71">
        <v>5</v>
      </c>
      <c r="C182" s="52"/>
      <c r="D182" s="58"/>
      <c r="E182" s="59"/>
      <c r="F182" s="59"/>
      <c r="G182" s="5"/>
      <c r="H182" s="20" t="s">
        <v>131</v>
      </c>
      <c r="I182" s="58"/>
      <c r="J182" s="58">
        <v>80</v>
      </c>
      <c r="K182" s="58">
        <v>93.5</v>
      </c>
      <c r="L182" s="58">
        <f t="shared" si="8"/>
        <v>116.875</v>
      </c>
      <c r="M182" s="58">
        <f t="shared" si="9"/>
        <v>116.875</v>
      </c>
      <c r="N182" s="59"/>
      <c r="O182" s="59"/>
      <c r="P182" s="59"/>
      <c r="Q182" s="59"/>
      <c r="R182" s="55"/>
    </row>
    <row r="183" spans="1:18" s="167" customFormat="1" ht="45">
      <c r="A183" s="163"/>
      <c r="B183" s="71">
        <v>6</v>
      </c>
      <c r="C183" s="52"/>
      <c r="D183" s="58"/>
      <c r="E183" s="59"/>
      <c r="F183" s="59"/>
      <c r="G183" s="5"/>
      <c r="H183" s="20" t="s">
        <v>132</v>
      </c>
      <c r="I183" s="58"/>
      <c r="J183" s="58">
        <v>100</v>
      </c>
      <c r="K183" s="58">
        <v>100</v>
      </c>
      <c r="L183" s="58">
        <f t="shared" si="8"/>
        <v>100</v>
      </c>
      <c r="M183" s="58">
        <f t="shared" si="9"/>
        <v>100</v>
      </c>
      <c r="N183" s="59"/>
      <c r="O183" s="59"/>
      <c r="P183" s="59"/>
      <c r="Q183" s="59"/>
      <c r="R183" s="55"/>
    </row>
    <row r="184" spans="1:18" s="167" customFormat="1" ht="46.5" customHeight="1">
      <c r="A184" s="163"/>
      <c r="B184" s="71"/>
      <c r="C184" s="119"/>
      <c r="D184" s="20" t="s">
        <v>215</v>
      </c>
      <c r="E184" s="120">
        <v>0</v>
      </c>
      <c r="F184" s="121">
        <v>0</v>
      </c>
      <c r="G184" s="19">
        <v>0</v>
      </c>
      <c r="H184" s="122"/>
      <c r="I184" s="63"/>
      <c r="J184" s="63"/>
      <c r="K184" s="63"/>
      <c r="L184" s="63"/>
      <c r="M184" s="121"/>
      <c r="N184" s="121"/>
      <c r="O184" s="121"/>
      <c r="P184" s="121"/>
      <c r="Q184" s="121"/>
      <c r="R184" s="62"/>
    </row>
    <row r="185" spans="1:18" s="167" customFormat="1" ht="32.25" customHeight="1">
      <c r="A185" s="163"/>
      <c r="B185" s="71"/>
      <c r="C185" s="70"/>
      <c r="D185" s="20" t="s">
        <v>216</v>
      </c>
      <c r="E185" s="123">
        <v>0</v>
      </c>
      <c r="F185" s="59">
        <v>0</v>
      </c>
      <c r="G185" s="5">
        <v>0</v>
      </c>
      <c r="H185" s="52"/>
      <c r="I185" s="58"/>
      <c r="J185" s="58"/>
      <c r="K185" s="58"/>
      <c r="L185" s="58"/>
      <c r="M185" s="59"/>
      <c r="N185" s="59"/>
      <c r="O185" s="59"/>
      <c r="P185" s="59"/>
      <c r="Q185" s="59"/>
      <c r="R185" s="55"/>
    </row>
    <row r="186" spans="1:18" s="167" customFormat="1" ht="33" customHeight="1">
      <c r="A186" s="163"/>
      <c r="B186" s="71"/>
      <c r="C186" s="70"/>
      <c r="D186" s="20" t="s">
        <v>217</v>
      </c>
      <c r="E186" s="123">
        <v>209.4</v>
      </c>
      <c r="F186" s="59">
        <v>129.7</v>
      </c>
      <c r="G186" s="5">
        <f>F186/E186*100</f>
        <v>61.93887297039159</v>
      </c>
      <c r="H186" s="52"/>
      <c r="I186" s="58"/>
      <c r="J186" s="58"/>
      <c r="K186" s="58"/>
      <c r="L186" s="58"/>
      <c r="M186" s="59"/>
      <c r="N186" s="59"/>
      <c r="O186" s="59"/>
      <c r="P186" s="59"/>
      <c r="Q186" s="59"/>
      <c r="R186" s="55"/>
    </row>
    <row r="187" spans="1:18" s="167" customFormat="1" ht="23.25" customHeight="1">
      <c r="A187" s="163"/>
      <c r="B187" s="71"/>
      <c r="C187" s="70"/>
      <c r="D187" s="124" t="s">
        <v>81</v>
      </c>
      <c r="E187" s="125">
        <f>SUM(E184:E186)</f>
        <v>209.4</v>
      </c>
      <c r="F187" s="125">
        <f>SUM(F184:F186)</f>
        <v>129.7</v>
      </c>
      <c r="G187" s="5">
        <f>F187/E187*100</f>
        <v>61.93887297039159</v>
      </c>
      <c r="H187" s="52"/>
      <c r="I187" s="58"/>
      <c r="J187" s="58"/>
      <c r="K187" s="58"/>
      <c r="L187" s="58"/>
      <c r="M187" s="64">
        <f>SUM(M178:M183)/6</f>
        <v>89.00753807418324</v>
      </c>
      <c r="N187" s="59"/>
      <c r="O187" s="59"/>
      <c r="P187" s="59"/>
      <c r="Q187" s="59"/>
      <c r="R187" s="55"/>
    </row>
    <row r="188" spans="1:18" s="167" customFormat="1" ht="30" customHeight="1">
      <c r="A188" s="163"/>
      <c r="B188" s="71"/>
      <c r="C188" s="70"/>
      <c r="D188" s="218" t="s">
        <v>192</v>
      </c>
      <c r="E188" s="219"/>
      <c r="F188" s="219"/>
      <c r="G188" s="219"/>
      <c r="H188" s="219"/>
      <c r="I188" s="219"/>
      <c r="J188" s="219"/>
      <c r="K188" s="219"/>
      <c r="L188" s="219"/>
      <c r="M188" s="219"/>
      <c r="N188" s="219"/>
      <c r="O188" s="219"/>
      <c r="P188" s="219"/>
      <c r="Q188" s="219"/>
      <c r="R188" s="220"/>
    </row>
    <row r="189" spans="1:18" s="167" customFormat="1" ht="21" customHeight="1">
      <c r="A189" s="163"/>
      <c r="B189" s="71">
        <v>11</v>
      </c>
      <c r="C189" s="205" t="s">
        <v>73</v>
      </c>
      <c r="D189" s="206"/>
      <c r="E189" s="206"/>
      <c r="F189" s="206"/>
      <c r="G189" s="206"/>
      <c r="H189" s="206"/>
      <c r="I189" s="206"/>
      <c r="J189" s="206"/>
      <c r="K189" s="206"/>
      <c r="L189" s="206"/>
      <c r="M189" s="206"/>
      <c r="N189" s="206"/>
      <c r="O189" s="206"/>
      <c r="P189" s="206"/>
      <c r="Q189" s="206"/>
      <c r="R189" s="207"/>
    </row>
    <row r="190" spans="1:18" s="167" customFormat="1" ht="28.5" customHeight="1">
      <c r="A190" s="163"/>
      <c r="B190" s="49"/>
      <c r="C190" s="196" t="s">
        <v>145</v>
      </c>
      <c r="D190" s="197"/>
      <c r="E190" s="197"/>
      <c r="F190" s="197"/>
      <c r="G190" s="197"/>
      <c r="H190" s="197"/>
      <c r="I190" s="197"/>
      <c r="J190" s="197"/>
      <c r="K190" s="197"/>
      <c r="L190" s="197"/>
      <c r="M190" s="197"/>
      <c r="N190" s="197"/>
      <c r="O190" s="197"/>
      <c r="P190" s="197"/>
      <c r="Q190" s="197"/>
      <c r="R190" s="198"/>
    </row>
    <row r="191" spans="1:18" s="167" customFormat="1" ht="61.5" customHeight="1">
      <c r="A191" s="163"/>
      <c r="B191" s="49"/>
      <c r="C191" s="196" t="s">
        <v>146</v>
      </c>
      <c r="D191" s="197"/>
      <c r="E191" s="197"/>
      <c r="F191" s="197"/>
      <c r="G191" s="197"/>
      <c r="H191" s="199"/>
      <c r="I191" s="197"/>
      <c r="J191" s="197"/>
      <c r="K191" s="197"/>
      <c r="L191" s="197"/>
      <c r="M191" s="197"/>
      <c r="N191" s="197"/>
      <c r="O191" s="197"/>
      <c r="P191" s="197"/>
      <c r="Q191" s="197"/>
      <c r="R191" s="198"/>
    </row>
    <row r="192" spans="1:18" s="167" customFormat="1" ht="59.25" customHeight="1">
      <c r="A192" s="163"/>
      <c r="B192" s="49"/>
      <c r="C192" s="24"/>
      <c r="D192" s="1" t="s">
        <v>17</v>
      </c>
      <c r="E192" s="1" t="s">
        <v>2</v>
      </c>
      <c r="F192" s="1" t="s">
        <v>3</v>
      </c>
      <c r="G192" s="5" t="s">
        <v>39</v>
      </c>
      <c r="H192" s="1" t="s">
        <v>4</v>
      </c>
      <c r="I192" s="1" t="s">
        <v>5</v>
      </c>
      <c r="J192" s="1" t="s">
        <v>6</v>
      </c>
      <c r="K192" s="1" t="s">
        <v>7</v>
      </c>
      <c r="L192" s="2" t="s">
        <v>8</v>
      </c>
      <c r="M192" s="2" t="s">
        <v>10</v>
      </c>
      <c r="N192" s="2" t="s">
        <v>213</v>
      </c>
      <c r="O192" s="2"/>
      <c r="P192" s="2"/>
      <c r="Q192" s="2" t="s">
        <v>207</v>
      </c>
      <c r="R192" s="2" t="s">
        <v>164</v>
      </c>
    </row>
    <row r="193" spans="1:18" s="167" customFormat="1" ht="51.75" customHeight="1" hidden="1">
      <c r="A193" s="163"/>
      <c r="B193" s="71">
        <v>1</v>
      </c>
      <c r="C193" s="126"/>
      <c r="D193" s="12"/>
      <c r="E193" s="59"/>
      <c r="F193" s="59"/>
      <c r="G193" s="9"/>
      <c r="H193" s="22" t="s">
        <v>147</v>
      </c>
      <c r="I193" s="60" t="s">
        <v>152</v>
      </c>
      <c r="J193" s="58">
        <v>0</v>
      </c>
      <c r="K193" s="58">
        <v>0</v>
      </c>
      <c r="L193" s="58">
        <v>0</v>
      </c>
      <c r="M193" s="58">
        <v>100</v>
      </c>
      <c r="N193" s="58"/>
      <c r="O193" s="58"/>
      <c r="P193" s="58"/>
      <c r="Q193" s="58"/>
      <c r="R193" s="55"/>
    </row>
    <row r="194" spans="1:18" s="167" customFormat="1" ht="39" customHeight="1" hidden="1">
      <c r="A194" s="163"/>
      <c r="B194" s="71">
        <v>2</v>
      </c>
      <c r="C194" s="126"/>
      <c r="D194" s="12"/>
      <c r="E194" s="59"/>
      <c r="F194" s="59"/>
      <c r="G194" s="9"/>
      <c r="H194" s="22" t="s">
        <v>148</v>
      </c>
      <c r="I194" s="60" t="s">
        <v>152</v>
      </c>
      <c r="J194" s="58">
        <v>0</v>
      </c>
      <c r="K194" s="58">
        <v>0</v>
      </c>
      <c r="L194" s="58">
        <v>0</v>
      </c>
      <c r="M194" s="58">
        <v>100</v>
      </c>
      <c r="N194" s="58"/>
      <c r="O194" s="58"/>
      <c r="P194" s="58"/>
      <c r="Q194" s="58"/>
      <c r="R194" s="55"/>
    </row>
    <row r="195" spans="1:18" s="167" customFormat="1" ht="43.5" customHeight="1" hidden="1">
      <c r="A195" s="163"/>
      <c r="B195" s="71">
        <v>3</v>
      </c>
      <c r="C195" s="127"/>
      <c r="D195" s="77"/>
      <c r="E195" s="59"/>
      <c r="F195" s="59"/>
      <c r="G195" s="9"/>
      <c r="H195" s="22" t="s">
        <v>149</v>
      </c>
      <c r="I195" s="60" t="s">
        <v>152</v>
      </c>
      <c r="J195" s="58">
        <v>0</v>
      </c>
      <c r="K195" s="58">
        <v>0</v>
      </c>
      <c r="L195" s="58">
        <v>0</v>
      </c>
      <c r="M195" s="58">
        <v>100</v>
      </c>
      <c r="N195" s="58"/>
      <c r="O195" s="58"/>
      <c r="P195" s="58"/>
      <c r="Q195" s="58"/>
      <c r="R195" s="55"/>
    </row>
    <row r="196" spans="1:18" s="167" customFormat="1" ht="62.25" customHeight="1">
      <c r="A196" s="163"/>
      <c r="B196" s="71">
        <v>4</v>
      </c>
      <c r="C196" s="113"/>
      <c r="D196" s="128"/>
      <c r="E196" s="113"/>
      <c r="F196" s="129"/>
      <c r="G196" s="9"/>
      <c r="H196" s="22" t="s">
        <v>150</v>
      </c>
      <c r="I196" s="130" t="s">
        <v>13</v>
      </c>
      <c r="J196" s="90">
        <v>10.4</v>
      </c>
      <c r="K196" s="90">
        <v>10.4</v>
      </c>
      <c r="L196" s="115">
        <f>K196/J196*100</f>
        <v>100</v>
      </c>
      <c r="M196" s="91">
        <f>K196/J196*100</f>
        <v>100</v>
      </c>
      <c r="N196" s="91"/>
      <c r="O196" s="91"/>
      <c r="P196" s="91"/>
      <c r="Q196" s="91"/>
      <c r="R196" s="91"/>
    </row>
    <row r="197" spans="1:18" s="167" customFormat="1" ht="43.5" customHeight="1">
      <c r="A197" s="163"/>
      <c r="B197" s="42">
        <v>5</v>
      </c>
      <c r="C197" s="22"/>
      <c r="D197" s="22"/>
      <c r="E197" s="22"/>
      <c r="F197" s="22"/>
      <c r="G197" s="9"/>
      <c r="H197" s="22" t="s">
        <v>151</v>
      </c>
      <c r="I197" s="90" t="s">
        <v>13</v>
      </c>
      <c r="J197" s="90">
        <v>69.4</v>
      </c>
      <c r="K197" s="90">
        <v>69.4</v>
      </c>
      <c r="L197" s="115">
        <f>K197/J197*100</f>
        <v>100</v>
      </c>
      <c r="M197" s="91">
        <f>K197/J197*100</f>
        <v>100</v>
      </c>
      <c r="N197" s="22"/>
      <c r="O197" s="22"/>
      <c r="P197" s="22"/>
      <c r="Q197" s="22"/>
      <c r="R197" s="22"/>
    </row>
    <row r="198" spans="1:18" s="167" customFormat="1" ht="30.75" customHeight="1">
      <c r="A198" s="163"/>
      <c r="B198" s="42"/>
      <c r="C198" s="22"/>
      <c r="D198" s="15" t="s">
        <v>141</v>
      </c>
      <c r="E198" s="36">
        <v>3715</v>
      </c>
      <c r="F198" s="36">
        <v>3715</v>
      </c>
      <c r="G198" s="100">
        <f>F198/E198*100</f>
        <v>100</v>
      </c>
      <c r="H198" s="22"/>
      <c r="I198" s="22"/>
      <c r="J198" s="22"/>
      <c r="K198" s="22"/>
      <c r="L198" s="22"/>
      <c r="M198" s="22"/>
      <c r="N198" s="22"/>
      <c r="O198" s="22"/>
      <c r="P198" s="22"/>
      <c r="Q198" s="22"/>
      <c r="R198" s="22"/>
    </row>
    <row r="199" spans="1:18" s="167" customFormat="1" ht="33" customHeight="1">
      <c r="A199" s="163"/>
      <c r="B199" s="42"/>
      <c r="C199" s="22"/>
      <c r="D199" s="15" t="s">
        <v>56</v>
      </c>
      <c r="E199" s="36">
        <v>2940.7</v>
      </c>
      <c r="F199" s="36">
        <v>1142.5</v>
      </c>
      <c r="G199" s="100">
        <f>F199/E199*100</f>
        <v>38.85129390961336</v>
      </c>
      <c r="H199" s="170"/>
      <c r="I199" s="22"/>
      <c r="J199" s="22"/>
      <c r="K199" s="22"/>
      <c r="L199" s="22"/>
      <c r="M199" s="22"/>
      <c r="N199" s="22"/>
      <c r="O199" s="22"/>
      <c r="P199" s="22"/>
      <c r="Q199" s="22"/>
      <c r="R199" s="22" t="s">
        <v>205</v>
      </c>
    </row>
    <row r="200" spans="1:18" s="167" customFormat="1" ht="77.25" customHeight="1">
      <c r="A200" s="163"/>
      <c r="B200" s="42"/>
      <c r="C200" s="22"/>
      <c r="D200" s="15" t="s">
        <v>55</v>
      </c>
      <c r="E200" s="36">
        <v>548.4</v>
      </c>
      <c r="F200" s="36">
        <v>0</v>
      </c>
      <c r="G200" s="100">
        <f>F200/E200*100</f>
        <v>0</v>
      </c>
      <c r="H200" s="170"/>
      <c r="I200" s="22"/>
      <c r="J200" s="22"/>
      <c r="K200" s="22"/>
      <c r="L200" s="22"/>
      <c r="M200" s="22"/>
      <c r="N200" s="22"/>
      <c r="O200" s="22"/>
      <c r="P200" s="22"/>
      <c r="Q200" s="22"/>
      <c r="R200" s="22" t="s">
        <v>206</v>
      </c>
    </row>
    <row r="201" spans="1:18" s="167" customFormat="1" ht="49.5" customHeight="1">
      <c r="A201" s="163"/>
      <c r="B201" s="42"/>
      <c r="C201" s="22"/>
      <c r="D201" s="15" t="s">
        <v>153</v>
      </c>
      <c r="E201" s="36">
        <v>398</v>
      </c>
      <c r="F201" s="36">
        <v>398</v>
      </c>
      <c r="G201" s="100">
        <f>F201/E201*100</f>
        <v>100</v>
      </c>
      <c r="H201" s="22"/>
      <c r="I201" s="22"/>
      <c r="J201" s="22"/>
      <c r="K201" s="22"/>
      <c r="L201" s="22"/>
      <c r="M201" s="22"/>
      <c r="N201" s="22"/>
      <c r="O201" s="22"/>
      <c r="P201" s="22"/>
      <c r="Q201" s="22"/>
      <c r="R201" s="22"/>
    </row>
    <row r="202" spans="1:18" s="167" customFormat="1" ht="23.25" customHeight="1">
      <c r="A202" s="163"/>
      <c r="B202" s="42"/>
      <c r="C202" s="23"/>
      <c r="D202" s="149" t="s">
        <v>81</v>
      </c>
      <c r="E202" s="28">
        <f>SUM(E198:E201)</f>
        <v>7602.099999999999</v>
      </c>
      <c r="F202" s="28">
        <f>SUM(F198:F201)</f>
        <v>5255.5</v>
      </c>
      <c r="G202" s="131">
        <f>F202/E202*100</f>
        <v>69.13221346733141</v>
      </c>
      <c r="H202" s="40"/>
      <c r="I202" s="40"/>
      <c r="J202" s="40"/>
      <c r="K202" s="40"/>
      <c r="L202" s="40"/>
      <c r="M202" s="185"/>
      <c r="N202" s="40"/>
      <c r="O202" s="40"/>
      <c r="P202" s="40"/>
      <c r="Q202" s="40"/>
      <c r="R202" s="40"/>
    </row>
    <row r="203" spans="1:18" s="167" customFormat="1" ht="39.75" customHeight="1">
      <c r="A203" s="163"/>
      <c r="B203" s="148"/>
      <c r="C203" s="34"/>
      <c r="D203" s="218" t="s">
        <v>218</v>
      </c>
      <c r="E203" s="219"/>
      <c r="F203" s="219"/>
      <c r="G203" s="219"/>
      <c r="H203" s="219"/>
      <c r="I203" s="219"/>
      <c r="J203" s="219"/>
      <c r="K203" s="219"/>
      <c r="L203" s="219"/>
      <c r="M203" s="219"/>
      <c r="N203" s="219"/>
      <c r="O203" s="219"/>
      <c r="P203" s="219"/>
      <c r="Q203" s="219"/>
      <c r="R203" s="220"/>
    </row>
    <row r="204" spans="1:18" s="159" customFormat="1" ht="32.25" customHeight="1">
      <c r="A204" s="158"/>
      <c r="B204" s="132">
        <v>12</v>
      </c>
      <c r="C204" s="205" t="s">
        <v>74</v>
      </c>
      <c r="D204" s="206"/>
      <c r="E204" s="206"/>
      <c r="F204" s="206"/>
      <c r="G204" s="206"/>
      <c r="H204" s="206"/>
      <c r="I204" s="206"/>
      <c r="J204" s="206"/>
      <c r="K204" s="206"/>
      <c r="L204" s="206"/>
      <c r="M204" s="206"/>
      <c r="N204" s="206"/>
      <c r="O204" s="206"/>
      <c r="P204" s="206"/>
      <c r="Q204" s="206"/>
      <c r="R204" s="207"/>
    </row>
    <row r="205" spans="2:18" ht="44.25" customHeight="1">
      <c r="B205" s="132"/>
      <c r="C205" s="189" t="s">
        <v>133</v>
      </c>
      <c r="D205" s="190"/>
      <c r="E205" s="190"/>
      <c r="F205" s="190"/>
      <c r="G205" s="190"/>
      <c r="H205" s="190"/>
      <c r="I205" s="190"/>
      <c r="J205" s="190"/>
      <c r="K205" s="190"/>
      <c r="L205" s="190"/>
      <c r="M205" s="190"/>
      <c r="N205" s="190"/>
      <c r="O205" s="190"/>
      <c r="P205" s="190"/>
      <c r="Q205" s="190"/>
      <c r="R205" s="192"/>
    </row>
    <row r="206" spans="1:18" s="167" customFormat="1" ht="72" customHeight="1">
      <c r="A206" s="163"/>
      <c r="B206" s="71"/>
      <c r="C206" s="241" t="s">
        <v>134</v>
      </c>
      <c r="D206" s="191"/>
      <c r="E206" s="191"/>
      <c r="F206" s="191"/>
      <c r="G206" s="191"/>
      <c r="H206" s="191"/>
      <c r="I206" s="191"/>
      <c r="J206" s="191"/>
      <c r="K206" s="191"/>
      <c r="L206" s="191"/>
      <c r="M206" s="191"/>
      <c r="N206" s="191"/>
      <c r="O206" s="191"/>
      <c r="P206" s="191"/>
      <c r="Q206" s="191"/>
      <c r="R206" s="242"/>
    </row>
    <row r="207" spans="1:18" s="167" customFormat="1" ht="93" customHeight="1">
      <c r="A207" s="163"/>
      <c r="B207" s="71"/>
      <c r="C207" s="39"/>
      <c r="D207" s="1" t="s">
        <v>17</v>
      </c>
      <c r="E207" s="1" t="s">
        <v>2</v>
      </c>
      <c r="F207" s="1" t="s">
        <v>3</v>
      </c>
      <c r="G207" s="133" t="s">
        <v>39</v>
      </c>
      <c r="H207" s="1" t="s">
        <v>4</v>
      </c>
      <c r="I207" s="1" t="s">
        <v>5</v>
      </c>
      <c r="J207" s="1" t="s">
        <v>6</v>
      </c>
      <c r="K207" s="1" t="s">
        <v>7</v>
      </c>
      <c r="L207" s="41" t="s">
        <v>8</v>
      </c>
      <c r="M207" s="41" t="s">
        <v>10</v>
      </c>
      <c r="N207" s="41" t="s">
        <v>213</v>
      </c>
      <c r="O207" s="41"/>
      <c r="P207" s="41"/>
      <c r="Q207" s="41" t="s">
        <v>207</v>
      </c>
      <c r="R207" s="41" t="s">
        <v>164</v>
      </c>
    </row>
    <row r="208" spans="1:18" s="167" customFormat="1" ht="85.5" customHeight="1">
      <c r="A208" s="163"/>
      <c r="B208" s="71">
        <v>1</v>
      </c>
      <c r="C208" s="134"/>
      <c r="D208" s="77"/>
      <c r="E208" s="59"/>
      <c r="F208" s="59"/>
      <c r="G208" s="5"/>
      <c r="H208" s="110" t="s">
        <v>75</v>
      </c>
      <c r="I208" s="58" t="s">
        <v>13</v>
      </c>
      <c r="J208" s="58">
        <v>7</v>
      </c>
      <c r="K208" s="58">
        <v>7.6</v>
      </c>
      <c r="L208" s="58"/>
      <c r="M208" s="64">
        <f>K208/J208*100</f>
        <v>108.57142857142857</v>
      </c>
      <c r="N208" s="59"/>
      <c r="O208" s="59"/>
      <c r="P208" s="59"/>
      <c r="Q208" s="59"/>
      <c r="R208" s="73" t="s">
        <v>186</v>
      </c>
    </row>
    <row r="209" spans="1:18" s="167" customFormat="1" ht="75">
      <c r="A209" s="163"/>
      <c r="B209" s="71">
        <v>2</v>
      </c>
      <c r="C209" s="134"/>
      <c r="D209" s="77"/>
      <c r="E209" s="59"/>
      <c r="F209" s="121"/>
      <c r="G209" s="19"/>
      <c r="H209" s="135" t="s">
        <v>76</v>
      </c>
      <c r="I209" s="63" t="s">
        <v>13</v>
      </c>
      <c r="J209" s="63">
        <v>26.5</v>
      </c>
      <c r="K209" s="63">
        <v>26.5</v>
      </c>
      <c r="L209" s="63"/>
      <c r="M209" s="136">
        <f>K209/J209*100</f>
        <v>100</v>
      </c>
      <c r="N209" s="121"/>
      <c r="O209" s="121"/>
      <c r="P209" s="121"/>
      <c r="Q209" s="121"/>
      <c r="R209" s="62"/>
    </row>
    <row r="210" spans="1:18" s="167" customFormat="1" ht="45">
      <c r="A210" s="163"/>
      <c r="B210" s="71">
        <v>3</v>
      </c>
      <c r="C210" s="134"/>
      <c r="D210" s="77"/>
      <c r="E210" s="59"/>
      <c r="F210" s="59"/>
      <c r="G210" s="5"/>
      <c r="H210" s="20" t="s">
        <v>77</v>
      </c>
      <c r="I210" s="58" t="s">
        <v>13</v>
      </c>
      <c r="J210" s="58">
        <v>31.2</v>
      </c>
      <c r="K210" s="58">
        <v>31.2</v>
      </c>
      <c r="L210" s="58"/>
      <c r="M210" s="64">
        <f>K210/J210*100</f>
        <v>100</v>
      </c>
      <c r="N210" s="59"/>
      <c r="O210" s="59"/>
      <c r="P210" s="59"/>
      <c r="Q210" s="59"/>
      <c r="R210" s="55"/>
    </row>
    <row r="211" spans="1:18" s="167" customFormat="1" ht="45">
      <c r="A211" s="163"/>
      <c r="B211" s="71">
        <v>4</v>
      </c>
      <c r="C211" s="134"/>
      <c r="D211" s="77"/>
      <c r="E211" s="59"/>
      <c r="F211" s="59"/>
      <c r="G211" s="5"/>
      <c r="H211" s="20" t="s">
        <v>78</v>
      </c>
      <c r="I211" s="58" t="s">
        <v>14</v>
      </c>
      <c r="J211" s="58">
        <v>5</v>
      </c>
      <c r="K211" s="58">
        <v>5</v>
      </c>
      <c r="L211" s="58"/>
      <c r="M211" s="64">
        <f>K211/J211*100</f>
        <v>100</v>
      </c>
      <c r="N211" s="59"/>
      <c r="O211" s="59"/>
      <c r="P211" s="59"/>
      <c r="Q211" s="59"/>
      <c r="R211" s="55"/>
    </row>
    <row r="212" spans="1:18" s="167" customFormat="1" ht="30">
      <c r="A212" s="163"/>
      <c r="B212" s="71"/>
      <c r="C212" s="150"/>
      <c r="D212" s="15" t="s">
        <v>57</v>
      </c>
      <c r="E212" s="15">
        <v>2441.1</v>
      </c>
      <c r="F212" s="15">
        <v>2441.1</v>
      </c>
      <c r="G212" s="5">
        <f>F214/E214*100</f>
        <v>100</v>
      </c>
      <c r="H212" s="151"/>
      <c r="I212" s="58"/>
      <c r="J212" s="58"/>
      <c r="K212" s="58"/>
      <c r="L212" s="58"/>
      <c r="M212" s="64"/>
      <c r="N212" s="59"/>
      <c r="O212" s="59"/>
      <c r="P212" s="59"/>
      <c r="Q212" s="59"/>
      <c r="R212" s="55"/>
    </row>
    <row r="213" spans="1:18" s="167" customFormat="1" ht="30">
      <c r="A213" s="163"/>
      <c r="B213" s="71"/>
      <c r="C213" s="150"/>
      <c r="D213" s="15" t="s">
        <v>95</v>
      </c>
      <c r="E213" s="15">
        <v>278.4</v>
      </c>
      <c r="F213" s="15">
        <v>278.4</v>
      </c>
      <c r="G213" s="5">
        <f>F213/E213*100</f>
        <v>100</v>
      </c>
      <c r="H213" s="151"/>
      <c r="I213" s="58"/>
      <c r="J213" s="58"/>
      <c r="K213" s="58"/>
      <c r="L213" s="58"/>
      <c r="M213" s="64"/>
      <c r="N213" s="59"/>
      <c r="O213" s="59"/>
      <c r="P213" s="59"/>
      <c r="Q213" s="59"/>
      <c r="R213" s="55"/>
    </row>
    <row r="214" spans="1:18" s="167" customFormat="1" ht="30">
      <c r="A214" s="163"/>
      <c r="B214" s="71"/>
      <c r="C214" s="150"/>
      <c r="D214" s="15" t="s">
        <v>96</v>
      </c>
      <c r="E214" s="15">
        <v>281.7</v>
      </c>
      <c r="F214" s="15">
        <v>281.7</v>
      </c>
      <c r="G214" s="5">
        <f>F212/E212*100</f>
        <v>100</v>
      </c>
      <c r="H214" s="52"/>
      <c r="I214" s="58"/>
      <c r="J214" s="58"/>
      <c r="K214" s="58"/>
      <c r="L214" s="58"/>
      <c r="M214" s="64"/>
      <c r="N214" s="59"/>
      <c r="O214" s="59"/>
      <c r="P214" s="59"/>
      <c r="Q214" s="59"/>
      <c r="R214" s="55"/>
    </row>
    <row r="215" spans="2:18" s="163" customFormat="1" ht="25.5" customHeight="1">
      <c r="B215" s="143"/>
      <c r="C215" s="152"/>
      <c r="D215" s="153" t="s">
        <v>81</v>
      </c>
      <c r="E215" s="105">
        <f>SUM(E212:E214)</f>
        <v>3001.2</v>
      </c>
      <c r="F215" s="105">
        <f>SUM(F212:F214)</f>
        <v>3001.2</v>
      </c>
      <c r="G215" s="154">
        <f>F213/E213*100</f>
        <v>100</v>
      </c>
      <c r="H215" s="155"/>
      <c r="I215" s="90"/>
      <c r="J215" s="90"/>
      <c r="K215" s="90"/>
      <c r="L215" s="90"/>
      <c r="M215" s="76">
        <f>SUM(M208:M211)/4</f>
        <v>102.14285714285714</v>
      </c>
      <c r="N215" s="156"/>
      <c r="O215" s="156"/>
      <c r="P215" s="156"/>
      <c r="Q215" s="156"/>
      <c r="R215" s="91"/>
    </row>
    <row r="216" spans="1:18" s="167" customFormat="1" ht="237" customHeight="1">
      <c r="A216" s="163"/>
      <c r="B216" s="71"/>
      <c r="C216" s="134"/>
      <c r="D216" s="218" t="s">
        <v>185</v>
      </c>
      <c r="E216" s="219"/>
      <c r="F216" s="219"/>
      <c r="G216" s="219"/>
      <c r="H216" s="219"/>
      <c r="I216" s="219"/>
      <c r="J216" s="219"/>
      <c r="K216" s="219"/>
      <c r="L216" s="219"/>
      <c r="M216" s="219"/>
      <c r="N216" s="219"/>
      <c r="O216" s="219"/>
      <c r="P216" s="219"/>
      <c r="Q216" s="219"/>
      <c r="R216" s="220"/>
    </row>
    <row r="217" spans="1:18" s="159" customFormat="1" ht="30" customHeight="1">
      <c r="A217" s="158"/>
      <c r="B217" s="49">
        <v>13</v>
      </c>
      <c r="C217" s="205" t="s">
        <v>79</v>
      </c>
      <c r="D217" s="206"/>
      <c r="E217" s="206"/>
      <c r="F217" s="206"/>
      <c r="G217" s="206"/>
      <c r="H217" s="206"/>
      <c r="I217" s="206"/>
      <c r="J217" s="206"/>
      <c r="K217" s="206"/>
      <c r="L217" s="206"/>
      <c r="M217" s="206"/>
      <c r="N217" s="206"/>
      <c r="O217" s="206"/>
      <c r="P217" s="206"/>
      <c r="Q217" s="206"/>
      <c r="R217" s="207"/>
    </row>
    <row r="218" spans="2:18" ht="30" customHeight="1">
      <c r="B218" s="132"/>
      <c r="C218" s="189" t="s">
        <v>135</v>
      </c>
      <c r="D218" s="190"/>
      <c r="E218" s="190"/>
      <c r="F218" s="190"/>
      <c r="G218" s="190"/>
      <c r="H218" s="190"/>
      <c r="I218" s="190"/>
      <c r="J218" s="190"/>
      <c r="K218" s="190"/>
      <c r="L218" s="190"/>
      <c r="M218" s="190"/>
      <c r="N218" s="190"/>
      <c r="O218" s="190"/>
      <c r="P218" s="190"/>
      <c r="Q218" s="190"/>
      <c r="R218" s="190"/>
    </row>
    <row r="219" spans="2:18" ht="45.75" customHeight="1">
      <c r="B219" s="132"/>
      <c r="C219" s="189" t="s">
        <v>136</v>
      </c>
      <c r="D219" s="190"/>
      <c r="E219" s="190"/>
      <c r="F219" s="190"/>
      <c r="G219" s="190"/>
      <c r="H219" s="190"/>
      <c r="I219" s="190"/>
      <c r="J219" s="190"/>
      <c r="K219" s="190"/>
      <c r="L219" s="190"/>
      <c r="M219" s="190"/>
      <c r="N219" s="190"/>
      <c r="O219" s="190"/>
      <c r="P219" s="190"/>
      <c r="Q219" s="190"/>
      <c r="R219" s="192"/>
    </row>
    <row r="220" spans="2:18" ht="69" customHeight="1">
      <c r="B220" s="132"/>
      <c r="C220" s="38"/>
      <c r="D220" s="1" t="s">
        <v>17</v>
      </c>
      <c r="E220" s="1" t="s">
        <v>2</v>
      </c>
      <c r="F220" s="1" t="s">
        <v>3</v>
      </c>
      <c r="G220" s="5" t="s">
        <v>39</v>
      </c>
      <c r="H220" s="1" t="s">
        <v>4</v>
      </c>
      <c r="I220" s="1" t="s">
        <v>5</v>
      </c>
      <c r="J220" s="1" t="s">
        <v>6</v>
      </c>
      <c r="K220" s="1" t="s">
        <v>7</v>
      </c>
      <c r="L220" s="2" t="s">
        <v>8</v>
      </c>
      <c r="M220" s="2" t="s">
        <v>10</v>
      </c>
      <c r="N220" s="2" t="s">
        <v>213</v>
      </c>
      <c r="O220" s="2"/>
      <c r="P220" s="2"/>
      <c r="Q220" s="2" t="s">
        <v>207</v>
      </c>
      <c r="R220" s="2" t="s">
        <v>164</v>
      </c>
    </row>
    <row r="221" spans="1:18" s="167" customFormat="1" ht="54" customHeight="1">
      <c r="A221" s="163"/>
      <c r="B221" s="71">
        <v>1</v>
      </c>
      <c r="C221" s="134"/>
      <c r="D221" s="77"/>
      <c r="E221" s="59"/>
      <c r="F221" s="59"/>
      <c r="G221" s="5"/>
      <c r="H221" s="20" t="s">
        <v>137</v>
      </c>
      <c r="I221" s="58" t="s">
        <v>220</v>
      </c>
      <c r="J221" s="58">
        <v>6</v>
      </c>
      <c r="K221" s="58">
        <v>3</v>
      </c>
      <c r="L221" s="58"/>
      <c r="M221" s="55">
        <f>K221/J221*100</f>
        <v>50</v>
      </c>
      <c r="N221" s="58"/>
      <c r="O221" s="58"/>
      <c r="P221" s="58"/>
      <c r="Q221" s="58"/>
      <c r="R221" s="58" t="s">
        <v>219</v>
      </c>
    </row>
    <row r="222" spans="1:18" s="167" customFormat="1" ht="90">
      <c r="A222" s="163"/>
      <c r="B222" s="71">
        <v>2</v>
      </c>
      <c r="C222" s="134"/>
      <c r="D222" s="77"/>
      <c r="E222" s="59"/>
      <c r="F222" s="59"/>
      <c r="G222" s="5"/>
      <c r="H222" s="20" t="s">
        <v>138</v>
      </c>
      <c r="I222" s="58" t="s">
        <v>220</v>
      </c>
      <c r="J222" s="58">
        <v>6</v>
      </c>
      <c r="K222" s="58">
        <v>3</v>
      </c>
      <c r="L222" s="58"/>
      <c r="M222" s="55">
        <f>K222/J222*100</f>
        <v>50</v>
      </c>
      <c r="N222" s="58"/>
      <c r="O222" s="58"/>
      <c r="P222" s="58"/>
      <c r="Q222" s="58"/>
      <c r="R222" s="55"/>
    </row>
    <row r="223" spans="1:18" s="167" customFormat="1" ht="75">
      <c r="A223" s="163"/>
      <c r="B223" s="71">
        <v>3</v>
      </c>
      <c r="C223" s="134"/>
      <c r="D223" s="77"/>
      <c r="E223" s="59"/>
      <c r="F223" s="59"/>
      <c r="G223" s="9"/>
      <c r="H223" s="20" t="s">
        <v>139</v>
      </c>
      <c r="I223" s="58" t="s">
        <v>220</v>
      </c>
      <c r="J223" s="58">
        <v>0</v>
      </c>
      <c r="K223" s="58">
        <v>0</v>
      </c>
      <c r="L223" s="58"/>
      <c r="M223" s="55">
        <v>0</v>
      </c>
      <c r="N223" s="59"/>
      <c r="O223" s="59"/>
      <c r="P223" s="59"/>
      <c r="Q223" s="59"/>
      <c r="R223" s="55"/>
    </row>
    <row r="224" spans="1:18" s="167" customFormat="1" ht="34.5" customHeight="1">
      <c r="A224" s="163"/>
      <c r="B224" s="71">
        <v>4</v>
      </c>
      <c r="C224" s="134"/>
      <c r="D224" s="77"/>
      <c r="E224" s="59"/>
      <c r="F224" s="59"/>
      <c r="G224" s="9"/>
      <c r="H224" s="21" t="s">
        <v>140</v>
      </c>
      <c r="I224" s="60" t="s">
        <v>152</v>
      </c>
      <c r="J224" s="58">
        <v>540</v>
      </c>
      <c r="K224" s="58">
        <v>244.4</v>
      </c>
      <c r="L224" s="58"/>
      <c r="M224" s="55">
        <f>K224/J224*100</f>
        <v>45.25925925925926</v>
      </c>
      <c r="N224" s="59"/>
      <c r="O224" s="59"/>
      <c r="P224" s="59"/>
      <c r="Q224" s="59"/>
      <c r="R224" s="55"/>
    </row>
    <row r="225" spans="1:18" s="167" customFormat="1" ht="32.25" customHeight="1">
      <c r="A225" s="163"/>
      <c r="B225" s="71"/>
      <c r="C225" s="134"/>
      <c r="D225" s="70" t="s">
        <v>141</v>
      </c>
      <c r="E225" s="59">
        <v>1613</v>
      </c>
      <c r="F225" s="59">
        <v>635.1</v>
      </c>
      <c r="G225" s="5">
        <f>F225/E225*100</f>
        <v>39.37383756974582</v>
      </c>
      <c r="H225" s="137"/>
      <c r="I225" s="58"/>
      <c r="J225" s="58"/>
      <c r="K225" s="58"/>
      <c r="L225" s="58"/>
      <c r="M225" s="59"/>
      <c r="N225" s="59"/>
      <c r="O225" s="59"/>
      <c r="P225" s="59"/>
      <c r="Q225" s="59"/>
      <c r="R225" s="55"/>
    </row>
    <row r="226" spans="1:18" s="167" customFormat="1" ht="83.25" customHeight="1">
      <c r="A226" s="163"/>
      <c r="B226" s="71"/>
      <c r="C226" s="134"/>
      <c r="D226" s="70" t="s">
        <v>142</v>
      </c>
      <c r="E226" s="59">
        <v>2574.7</v>
      </c>
      <c r="F226" s="59">
        <v>1291.9</v>
      </c>
      <c r="G226" s="5">
        <f>F226/E226*100</f>
        <v>50.17671961781956</v>
      </c>
      <c r="H226" s="52"/>
      <c r="I226" s="58"/>
      <c r="J226" s="58"/>
      <c r="K226" s="58"/>
      <c r="L226" s="58"/>
      <c r="M226" s="59"/>
      <c r="N226" s="59"/>
      <c r="O226" s="59"/>
      <c r="P226" s="59"/>
      <c r="Q226" s="59"/>
      <c r="R226" s="69" t="s">
        <v>221</v>
      </c>
    </row>
    <row r="227" spans="1:18" s="167" customFormat="1" ht="34.5" customHeight="1">
      <c r="A227" s="163"/>
      <c r="B227" s="71"/>
      <c r="C227" s="134"/>
      <c r="D227" s="70" t="s">
        <v>143</v>
      </c>
      <c r="E227" s="59">
        <v>807.1</v>
      </c>
      <c r="F227" s="59">
        <v>807.1</v>
      </c>
      <c r="G227" s="5">
        <f>F227/E227*100</f>
        <v>100</v>
      </c>
      <c r="H227" s="52"/>
      <c r="I227" s="58"/>
      <c r="J227" s="58"/>
      <c r="K227" s="58"/>
      <c r="L227" s="58"/>
      <c r="M227" s="59"/>
      <c r="N227" s="59"/>
      <c r="O227" s="59"/>
      <c r="P227" s="59"/>
      <c r="Q227" s="59"/>
      <c r="R227" s="55"/>
    </row>
    <row r="228" spans="1:18" s="167" customFormat="1" ht="47.25" customHeight="1">
      <c r="A228" s="163"/>
      <c r="B228" s="71"/>
      <c r="C228" s="134"/>
      <c r="D228" s="70" t="s">
        <v>144</v>
      </c>
      <c r="E228" s="59">
        <v>4225.8</v>
      </c>
      <c r="F228" s="59">
        <v>901.5</v>
      </c>
      <c r="G228" s="5">
        <f>F228/E228*100</f>
        <v>21.33323867670027</v>
      </c>
      <c r="H228" s="52"/>
      <c r="I228" s="58"/>
      <c r="J228" s="58"/>
      <c r="K228" s="58"/>
      <c r="L228" s="58"/>
      <c r="M228" s="59"/>
      <c r="N228" s="59"/>
      <c r="O228" s="59"/>
      <c r="P228" s="59"/>
      <c r="Q228" s="59"/>
      <c r="R228" s="184" t="s">
        <v>222</v>
      </c>
    </row>
    <row r="229" spans="1:18" s="167" customFormat="1" ht="36" customHeight="1">
      <c r="A229" s="163"/>
      <c r="B229" s="145"/>
      <c r="C229" s="138"/>
      <c r="D229" s="139" t="s">
        <v>81</v>
      </c>
      <c r="E229" s="139">
        <f>SUM(E225:E228)</f>
        <v>9220.6</v>
      </c>
      <c r="F229" s="139">
        <f>SUM(F225:F228)</f>
        <v>3635.6</v>
      </c>
      <c r="G229" s="10">
        <f>F229/E229*100</f>
        <v>39.429104396677005</v>
      </c>
      <c r="H229" s="80"/>
      <c r="I229" s="140"/>
      <c r="J229" s="140"/>
      <c r="K229" s="140"/>
      <c r="L229" s="141"/>
      <c r="M229" s="142"/>
      <c r="N229" s="142"/>
      <c r="O229" s="142"/>
      <c r="P229" s="142"/>
      <c r="Q229" s="142"/>
      <c r="R229" s="142"/>
    </row>
    <row r="230" spans="2:18" s="171" customFormat="1" ht="29.25" customHeight="1">
      <c r="B230" s="71"/>
      <c r="C230" s="209" t="s">
        <v>203</v>
      </c>
      <c r="D230" s="209"/>
      <c r="E230" s="209"/>
      <c r="F230" s="209"/>
      <c r="G230" s="209"/>
      <c r="H230" s="209"/>
      <c r="I230" s="209"/>
      <c r="J230" s="209"/>
      <c r="K230" s="209"/>
      <c r="L230" s="209"/>
      <c r="M230" s="209"/>
      <c r="N230" s="209"/>
      <c r="O230" s="209"/>
      <c r="P230" s="209"/>
      <c r="Q230" s="209"/>
      <c r="R230" s="209"/>
    </row>
    <row r="231" spans="2:12" s="171" customFormat="1" ht="15">
      <c r="B231" s="173"/>
      <c r="D231" s="172"/>
      <c r="H231" s="25"/>
      <c r="I231" s="172"/>
      <c r="J231" s="174"/>
      <c r="K231" s="174"/>
      <c r="L231" s="174"/>
    </row>
    <row r="232" spans="2:12" s="171" customFormat="1" ht="15">
      <c r="B232" s="173"/>
      <c r="D232" s="172"/>
      <c r="I232" s="172"/>
      <c r="J232" s="174"/>
      <c r="K232" s="174"/>
      <c r="L232" s="174"/>
    </row>
    <row r="233" spans="2:12" s="171" customFormat="1" ht="15">
      <c r="B233" s="173"/>
      <c r="D233" s="172"/>
      <c r="I233" s="172"/>
      <c r="J233" s="174"/>
      <c r="K233" s="174"/>
      <c r="L233" s="174"/>
    </row>
    <row r="234" spans="2:12" s="171" customFormat="1" ht="15">
      <c r="B234" s="173"/>
      <c r="D234" s="172"/>
      <c r="I234" s="172"/>
      <c r="J234" s="174"/>
      <c r="K234" s="174"/>
      <c r="L234" s="174"/>
    </row>
    <row r="235" spans="2:12" s="171" customFormat="1" ht="15">
      <c r="B235" s="173"/>
      <c r="D235" s="172"/>
      <c r="I235" s="172"/>
      <c r="J235" s="174"/>
      <c r="K235" s="174"/>
      <c r="L235" s="174"/>
    </row>
    <row r="236" spans="2:12" s="171" customFormat="1" ht="15">
      <c r="B236" s="173"/>
      <c r="D236" s="172"/>
      <c r="I236" s="172"/>
      <c r="J236" s="174"/>
      <c r="K236" s="174"/>
      <c r="L236" s="174"/>
    </row>
    <row r="237" spans="2:12" s="171" customFormat="1" ht="15">
      <c r="B237" s="173"/>
      <c r="D237" s="172"/>
      <c r="I237" s="172"/>
      <c r="J237" s="174"/>
      <c r="K237" s="174"/>
      <c r="L237" s="174"/>
    </row>
    <row r="238" spans="2:12" s="171" customFormat="1" ht="15">
      <c r="B238" s="173"/>
      <c r="D238" s="172"/>
      <c r="I238" s="172"/>
      <c r="J238" s="174"/>
      <c r="K238" s="174"/>
      <c r="L238" s="174"/>
    </row>
    <row r="239" spans="2:12" s="171" customFormat="1" ht="15">
      <c r="B239" s="173"/>
      <c r="D239" s="172"/>
      <c r="I239" s="172"/>
      <c r="J239" s="174"/>
      <c r="K239" s="174"/>
      <c r="L239" s="174"/>
    </row>
    <row r="240" spans="2:12" s="171" customFormat="1" ht="15">
      <c r="B240" s="173"/>
      <c r="D240" s="172"/>
      <c r="I240" s="172"/>
      <c r="J240" s="174"/>
      <c r="K240" s="174"/>
      <c r="L240" s="174"/>
    </row>
    <row r="241" spans="2:12" s="171" customFormat="1" ht="15">
      <c r="B241" s="173"/>
      <c r="D241" s="172"/>
      <c r="I241" s="172"/>
      <c r="J241" s="174"/>
      <c r="K241" s="174"/>
      <c r="L241" s="174"/>
    </row>
    <row r="242" spans="2:12" s="171" customFormat="1" ht="15">
      <c r="B242" s="173"/>
      <c r="D242" s="172"/>
      <c r="I242" s="172"/>
      <c r="J242" s="174"/>
      <c r="K242" s="174"/>
      <c r="L242" s="174"/>
    </row>
    <row r="243" spans="2:12" s="171" customFormat="1" ht="15">
      <c r="B243" s="173"/>
      <c r="D243" s="172"/>
      <c r="I243" s="172"/>
      <c r="J243" s="174"/>
      <c r="K243" s="174"/>
      <c r="L243" s="174"/>
    </row>
    <row r="244" spans="2:12" s="171" customFormat="1" ht="15">
      <c r="B244" s="173"/>
      <c r="D244" s="172"/>
      <c r="I244" s="172"/>
      <c r="J244" s="174"/>
      <c r="K244" s="174"/>
      <c r="L244" s="174"/>
    </row>
    <row r="245" spans="2:12" s="171" customFormat="1" ht="15">
      <c r="B245" s="173"/>
      <c r="D245" s="172"/>
      <c r="I245" s="172"/>
      <c r="J245" s="174"/>
      <c r="K245" s="174"/>
      <c r="L245" s="174"/>
    </row>
    <row r="246" spans="2:12" s="171" customFormat="1" ht="15">
      <c r="B246" s="173"/>
      <c r="D246" s="172"/>
      <c r="I246" s="172"/>
      <c r="J246" s="174"/>
      <c r="K246" s="174"/>
      <c r="L246" s="174"/>
    </row>
    <row r="247" spans="2:12" s="171" customFormat="1" ht="15">
      <c r="B247" s="173"/>
      <c r="D247" s="172"/>
      <c r="I247" s="172"/>
      <c r="J247" s="174"/>
      <c r="K247" s="174"/>
      <c r="L247" s="174"/>
    </row>
    <row r="248" spans="2:12" s="171" customFormat="1" ht="15">
      <c r="B248" s="173"/>
      <c r="D248" s="172"/>
      <c r="I248" s="172"/>
      <c r="J248" s="174"/>
      <c r="K248" s="174"/>
      <c r="L248" s="174"/>
    </row>
    <row r="249" spans="2:12" s="171" customFormat="1" ht="15">
      <c r="B249" s="173"/>
      <c r="D249" s="172"/>
      <c r="I249" s="172"/>
      <c r="J249" s="174"/>
      <c r="K249" s="174"/>
      <c r="L249" s="174"/>
    </row>
    <row r="250" spans="2:12" s="171" customFormat="1" ht="15">
      <c r="B250" s="173"/>
      <c r="D250" s="172"/>
      <c r="I250" s="172"/>
      <c r="J250" s="174"/>
      <c r="K250" s="174"/>
      <c r="L250" s="174"/>
    </row>
    <row r="251" spans="2:12" s="171" customFormat="1" ht="15">
      <c r="B251" s="173"/>
      <c r="D251" s="172"/>
      <c r="I251" s="172"/>
      <c r="J251" s="174"/>
      <c r="K251" s="174"/>
      <c r="L251" s="174"/>
    </row>
    <row r="252" spans="2:12" s="171" customFormat="1" ht="15">
      <c r="B252" s="173"/>
      <c r="D252" s="172"/>
      <c r="I252" s="172"/>
      <c r="J252" s="174"/>
      <c r="K252" s="174"/>
      <c r="L252" s="174"/>
    </row>
    <row r="253" spans="2:12" s="171" customFormat="1" ht="15">
      <c r="B253" s="173"/>
      <c r="D253" s="172"/>
      <c r="I253" s="172"/>
      <c r="J253" s="174"/>
      <c r="K253" s="174"/>
      <c r="L253" s="174"/>
    </row>
    <row r="254" spans="2:12" s="171" customFormat="1" ht="15">
      <c r="B254" s="173"/>
      <c r="D254" s="172"/>
      <c r="I254" s="172"/>
      <c r="J254" s="174"/>
      <c r="K254" s="174"/>
      <c r="L254" s="174"/>
    </row>
    <row r="255" spans="2:12" s="171" customFormat="1" ht="15">
      <c r="B255" s="173"/>
      <c r="D255" s="172"/>
      <c r="I255" s="172"/>
      <c r="J255" s="174"/>
      <c r="K255" s="174"/>
      <c r="L255" s="174"/>
    </row>
    <row r="256" spans="2:12" s="171" customFormat="1" ht="15">
      <c r="B256" s="173"/>
      <c r="D256" s="172"/>
      <c r="I256" s="172"/>
      <c r="J256" s="174"/>
      <c r="K256" s="174"/>
      <c r="L256" s="174"/>
    </row>
    <row r="257" spans="2:12" s="171" customFormat="1" ht="15">
      <c r="B257" s="173"/>
      <c r="D257" s="172"/>
      <c r="I257" s="172"/>
      <c r="J257" s="174"/>
      <c r="K257" s="174"/>
      <c r="L257" s="174"/>
    </row>
    <row r="258" spans="2:12" s="171" customFormat="1" ht="15">
      <c r="B258" s="173"/>
      <c r="D258" s="172"/>
      <c r="I258" s="172"/>
      <c r="J258" s="174"/>
      <c r="K258" s="174"/>
      <c r="L258" s="174"/>
    </row>
    <row r="259" spans="2:12" s="171" customFormat="1" ht="15">
      <c r="B259" s="173"/>
      <c r="D259" s="172"/>
      <c r="I259" s="172"/>
      <c r="J259" s="174"/>
      <c r="K259" s="174"/>
      <c r="L259" s="174"/>
    </row>
    <row r="260" spans="2:12" s="171" customFormat="1" ht="15">
      <c r="B260" s="173"/>
      <c r="D260" s="172"/>
      <c r="I260" s="172"/>
      <c r="J260" s="174"/>
      <c r="K260" s="174"/>
      <c r="L260" s="174"/>
    </row>
    <row r="261" spans="2:12" s="171" customFormat="1" ht="15">
      <c r="B261" s="173"/>
      <c r="D261" s="172"/>
      <c r="I261" s="172"/>
      <c r="J261" s="174"/>
      <c r="K261" s="174"/>
      <c r="L261" s="174"/>
    </row>
    <row r="262" spans="2:12" s="171" customFormat="1" ht="15">
      <c r="B262" s="173"/>
      <c r="D262" s="172"/>
      <c r="I262" s="172"/>
      <c r="J262" s="174"/>
      <c r="K262" s="174"/>
      <c r="L262" s="174"/>
    </row>
  </sheetData>
  <sheetProtection/>
  <mergeCells count="60">
    <mergeCell ref="C112:R112"/>
    <mergeCell ref="C111:R111"/>
    <mergeCell ref="C219:R219"/>
    <mergeCell ref="C161:R161"/>
    <mergeCell ref="C160:R160"/>
    <mergeCell ref="C173:R173"/>
    <mergeCell ref="C204:R204"/>
    <mergeCell ref="D159:R159"/>
    <mergeCell ref="D172:R172"/>
    <mergeCell ref="D188:R188"/>
    <mergeCell ref="B42:B44"/>
    <mergeCell ref="D45:R45"/>
    <mergeCell ref="C46:R46"/>
    <mergeCell ref="D109:R109"/>
    <mergeCell ref="D68:R68"/>
    <mergeCell ref="C94:R94"/>
    <mergeCell ref="D47:R47"/>
    <mergeCell ref="D48:R48"/>
    <mergeCell ref="D92:R92"/>
    <mergeCell ref="C70:R70"/>
    <mergeCell ref="B3:R3"/>
    <mergeCell ref="B5:B6"/>
    <mergeCell ref="C5:C6"/>
    <mergeCell ref="H5:R5"/>
    <mergeCell ref="C23:R23"/>
    <mergeCell ref="C24:R24"/>
    <mergeCell ref="C9:R9"/>
    <mergeCell ref="R13:R16"/>
    <mergeCell ref="I13:I16"/>
    <mergeCell ref="C7:R7"/>
    <mergeCell ref="C230:R230"/>
    <mergeCell ref="D5:G5"/>
    <mergeCell ref="C69:R69"/>
    <mergeCell ref="C93:R93"/>
    <mergeCell ref="D22:R22"/>
    <mergeCell ref="C144:R144"/>
    <mergeCell ref="C42:C44"/>
    <mergeCell ref="D203:R203"/>
    <mergeCell ref="D216:R216"/>
    <mergeCell ref="D143:R143"/>
    <mergeCell ref="C217:R217"/>
    <mergeCell ref="C189:R189"/>
    <mergeCell ref="C218:R218"/>
    <mergeCell ref="C174:R174"/>
    <mergeCell ref="C175:R175"/>
    <mergeCell ref="C162:R162"/>
    <mergeCell ref="C190:R190"/>
    <mergeCell ref="C191:R191"/>
    <mergeCell ref="C205:R205"/>
    <mergeCell ref="C206:R206"/>
    <mergeCell ref="C8:R8"/>
    <mergeCell ref="D126:R126"/>
    <mergeCell ref="C145:R145"/>
    <mergeCell ref="C146:R146"/>
    <mergeCell ref="C128:R128"/>
    <mergeCell ref="C129:R129"/>
    <mergeCell ref="C127:R127"/>
    <mergeCell ref="C71:R71"/>
    <mergeCell ref="C95:R95"/>
    <mergeCell ref="C110:R110"/>
  </mergeCells>
  <printOptions horizontalCentered="1" verticalCentered="1"/>
  <pageMargins left="0.1968503937007874" right="0.11811023622047245" top="0.35433070866141736" bottom="0.3937007874015748" header="0.31496062992125984" footer="0.31496062992125984"/>
  <pageSetup firstPageNumber="1" useFirstPageNumber="1" horizontalDpi="600" verticalDpi="600" orientation="landscape" paperSize="9" scale="7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ekonom4</dc:creator>
  <cp:keywords/>
  <dc:description/>
  <cp:lastModifiedBy>User</cp:lastModifiedBy>
  <cp:lastPrinted>2016-06-17T08:24:19Z</cp:lastPrinted>
  <dcterms:created xsi:type="dcterms:W3CDTF">2015-01-16T04:31:22Z</dcterms:created>
  <dcterms:modified xsi:type="dcterms:W3CDTF">2016-12-07T03:32:34Z</dcterms:modified>
  <cp:category/>
  <cp:version/>
  <cp:contentType/>
  <cp:contentStatus/>
</cp:coreProperties>
</file>