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5" activeTab="7"/>
  </bookViews>
  <sheets>
    <sheet name="Амбулат.1МЭС" sheetId="1" r:id="rId1"/>
    <sheet name="Стац.1 МЭС" sheetId="2" r:id="rId2"/>
    <sheet name="СТАЦ.ЗАМЕЩ 1 МЭС" sheetId="3" r:id="rId3"/>
    <sheet name="Амб.2,3 МЭС" sheetId="4" r:id="rId4"/>
    <sheet name="Стац-р 2,3МЭС" sheetId="5" r:id="rId5"/>
    <sheet name="стац.замещ2,3 МЭС" sheetId="6" r:id="rId6"/>
    <sheet name="Доп.объемы (амбулатория 2 МЭС)" sheetId="7" r:id="rId7"/>
    <sheet name="Доп.объемы (стац. 2,3 МЭС)" sheetId="8" r:id="rId8"/>
  </sheets>
  <definedNames>
    <definedName name="_xlnm.Print_Area" localSheetId="4">'Стац-р 2,3МЭС'!$A$1:$FA$107</definedName>
  </definedNames>
  <calcPr fullCalcOnLoad="1"/>
</workbook>
</file>

<file path=xl/sharedStrings.xml><?xml version="1.0" encoding="utf-8"?>
<sst xmlns="http://schemas.openxmlformats.org/spreadsheetml/2006/main" count="710" uniqueCount="135">
  <si>
    <t> № лота</t>
  </si>
  <si>
    <t>Наименование лота</t>
  </si>
  <si>
    <t>Педиатрия</t>
  </si>
  <si>
    <t>Терапия</t>
  </si>
  <si>
    <t>Неврология</t>
  </si>
  <si>
    <t>Инфекционные болезни</t>
  </si>
  <si>
    <t>Нейрохирургия</t>
  </si>
  <si>
    <t>Проктология</t>
  </si>
  <si>
    <t>Урология</t>
  </si>
  <si>
    <t>Акушерство-гинекология</t>
  </si>
  <si>
    <t>Отоларингология</t>
  </si>
  <si>
    <t>Дерматология</t>
  </si>
  <si>
    <t>ИТОГО:</t>
  </si>
  <si>
    <t>Патология новорожденных</t>
  </si>
  <si>
    <t>Сосудистая хирургия</t>
  </si>
  <si>
    <t>Гинекология</t>
  </si>
  <si>
    <t>Беременные и роженицы</t>
  </si>
  <si>
    <t>Патология беременности</t>
  </si>
  <si>
    <t>объем по заявке</t>
  </si>
  <si>
    <t>Амбулаторно-поликлиническая помощь</t>
  </si>
  <si>
    <t>Стационарозамещающая помощь</t>
  </si>
  <si>
    <r>
      <t xml:space="preserve">§         </t>
    </r>
    <r>
      <rPr>
        <b/>
        <sz val="9"/>
        <rFont val="Arial"/>
        <family val="2"/>
      </rPr>
      <t>Стационарная помощь</t>
    </r>
  </si>
  <si>
    <t>Гастроэнтерология взрослая</t>
  </si>
  <si>
    <t>Гастроэнтерология детская</t>
  </si>
  <si>
    <t>Пульмонология взрослая</t>
  </si>
  <si>
    <t>Пульмонология детская</t>
  </si>
  <si>
    <t>Эндокринология взрослая</t>
  </si>
  <si>
    <t>Эндокринология детская</t>
  </si>
  <si>
    <t>Нефрология взрослая</t>
  </si>
  <si>
    <t>Нефрология детская</t>
  </si>
  <si>
    <t>Гематология взрослая</t>
  </si>
  <si>
    <t>Гематология детская</t>
  </si>
  <si>
    <t>Травматология взрослая</t>
  </si>
  <si>
    <t>Травматология детская</t>
  </si>
  <si>
    <t>Хирургия плановая</t>
  </si>
  <si>
    <t>Хирургия экстренная</t>
  </si>
  <si>
    <t>Онкология взрослая</t>
  </si>
  <si>
    <t>Онкология детская</t>
  </si>
  <si>
    <t>Отоларингология взрослая</t>
  </si>
  <si>
    <t>Отоларингология детская</t>
  </si>
  <si>
    <t>Для произ-ва абортов</t>
  </si>
  <si>
    <t>Врач общей практики</t>
  </si>
  <si>
    <t>Астма-центр</t>
  </si>
  <si>
    <t>Неврология взрослая</t>
  </si>
  <si>
    <t>Неврология детская</t>
  </si>
  <si>
    <t>Хирургия общая взрослая</t>
  </si>
  <si>
    <t>Хирургия общая детская</t>
  </si>
  <si>
    <t>Урология взрослая</t>
  </si>
  <si>
    <t>Урология детская</t>
  </si>
  <si>
    <t>Стоматология взрослая</t>
  </si>
  <si>
    <t>Стоматология детская</t>
  </si>
  <si>
    <t>Стоматология хирургическая</t>
  </si>
  <si>
    <t>Зубные врачи</t>
  </si>
  <si>
    <t>Сурдология</t>
  </si>
  <si>
    <t>Офтальмология взрослая</t>
  </si>
  <si>
    <t>Офтальмология детская</t>
  </si>
  <si>
    <t>ООО "ОТИКС" г.Пермь</t>
  </si>
  <si>
    <t>ООО "ЮМИКОН"</t>
  </si>
  <si>
    <t>показ-ль соот</t>
  </si>
  <si>
    <t>результ.</t>
  </si>
  <si>
    <t>Кардиология детская</t>
  </si>
  <si>
    <t>Кардиология взрослая</t>
  </si>
  <si>
    <t>Аллергология детская</t>
  </si>
  <si>
    <t>Аллергология взрослая</t>
  </si>
  <si>
    <t>Ортопедия детская</t>
  </si>
  <si>
    <t>Инфекция детская</t>
  </si>
  <si>
    <t>Инфекция взрослая</t>
  </si>
  <si>
    <t>Хирургия общая</t>
  </si>
  <si>
    <t>Торокальная хирургия</t>
  </si>
  <si>
    <t xml:space="preserve">Ожоговое </t>
  </si>
  <si>
    <t>МУЗ "Нытвенская центральная районная больница"</t>
  </si>
  <si>
    <t>МУЗ "Уральская районная больница"</t>
  </si>
  <si>
    <t>Аллергология и иммунология детская</t>
  </si>
  <si>
    <t>Аллергология и иммунология взрослая</t>
  </si>
  <si>
    <t>Акушерство-гинекология детская</t>
  </si>
  <si>
    <t>Акушерство-гинекология взрослая</t>
  </si>
  <si>
    <t>Отоларингология-сурдология взрослая</t>
  </si>
  <si>
    <t>Пульмонолдогия детская</t>
  </si>
  <si>
    <t>Пульмонолдогия взрослая</t>
  </si>
  <si>
    <t>Травматология-ортопедия детская</t>
  </si>
  <si>
    <t>Травматология-ортопедия взрослая</t>
  </si>
  <si>
    <t>Хирургия торакальная</t>
  </si>
  <si>
    <t>Фельдшерско-акушерские пункты (ФАП)</t>
  </si>
  <si>
    <t>МУЗ "Амбулатория ст.Чайковская"</t>
  </si>
  <si>
    <t>МУЗ "Амбулатория пос.Новоильинский"</t>
  </si>
  <si>
    <t>МУЗ "Григорьевская участковая больница"</t>
  </si>
  <si>
    <t>по МЭСам 1-го  уровня (Кол-во, койко-дни), утверждено</t>
  </si>
  <si>
    <t>по МЭСам 1-го  уровня (Кол-во, койко-дни), заявлено</t>
  </si>
  <si>
    <t>ООО "МЦ "Здоровье"</t>
  </si>
  <si>
    <t>ООО "Хозрасчетная поликлиника г.Нытва"</t>
  </si>
  <si>
    <t>Нефрология</t>
  </si>
  <si>
    <t>Онкология</t>
  </si>
  <si>
    <t>по МЭСам 2-го  уровня (Кол-во, койко-дни), утверждено</t>
  </si>
  <si>
    <t>по МЭСам 3-го  уровня (Кол-во, койко-дни), утверждено</t>
  </si>
  <si>
    <t>Всего по МЭСам 2, 3-го  уровней (Кол-во, койко-дни), заявлено</t>
  </si>
  <si>
    <t>Всего по МЭСам 2,3-го  уровней (Кол-во, койко-дни), утверждено</t>
  </si>
  <si>
    <t>по МЭСам 2-го  уровней (Кол-во, койко-дни), заявлено</t>
  </si>
  <si>
    <t>Всего по МЭСам 3-го  уровней (Кол-во, койко-дни), заявлено</t>
  </si>
  <si>
    <t xml:space="preserve">по МЭСам 2-го  уровней </t>
  </si>
  <si>
    <t xml:space="preserve">по МЭСам 3-го  уровней </t>
  </si>
  <si>
    <t>КГАУ "Краевой кожно-венерологический диспансер" г.Пермь</t>
  </si>
  <si>
    <t>ГУЗ "Пермская краевая детская клиническая больница" г.Пермь</t>
  </si>
  <si>
    <t>ГУЗ "Пермский краевой онкологический диспансер" г.Пермь</t>
  </si>
  <si>
    <t>ГУЗ "Пермская краевая больница № 3 "Центр диализа"</t>
  </si>
  <si>
    <t>ГУЗ "Краевая клиническая инфекционная больница" г.Пермь</t>
  </si>
  <si>
    <t>ГУЗ "Пермская краевая детская инфекционная больница" г.Пермь</t>
  </si>
  <si>
    <t>МУЗ "Городская клиническая больница № 2" им.доктора Федора Христофоровича Граля</t>
  </si>
  <si>
    <t>МУЗ "Медико-санитарная часть № 11" г.Пермь</t>
  </si>
  <si>
    <t>МУЗ "Медико-санитарная часть № 1" г.Пермь</t>
  </si>
  <si>
    <t>МУЗ "Городская детская клиническая больница № 1" г.Пермь</t>
  </si>
  <si>
    <t>МУЗ "Медсанчасть № 9 им.М.А. Тверье" г.Пермь</t>
  </si>
  <si>
    <t>Всего по МЭСам 2,3-го  уровней (Кол-во, койко-дни), разница между утвержденными и заявленными</t>
  </si>
  <si>
    <t>по МЭСам 2-го  уровня (Кол-во, койко-дни), разница между утвержденными и заявленными</t>
  </si>
  <si>
    <t>по МЭСам 3-го  уровня (Кол-во, койко-дни), разница между утвержденными и заявленными</t>
  </si>
  <si>
    <t>ООО Клиника гемодиализа "Нью Лайф" г.Пермь</t>
  </si>
  <si>
    <t>ГБУЗ ПК "Ордена "Знак Почета" Пермская краевая клиническая больница"</t>
  </si>
  <si>
    <t>Результат</t>
  </si>
  <si>
    <t>результат по МЭСам 2,3-го  уровней (Кол-во, койко-дни)</t>
  </si>
  <si>
    <t>Итого результат</t>
  </si>
  <si>
    <t>по МЭСам 1-го  уровня (Кол-во, койко-дни), результат</t>
  </si>
  <si>
    <t xml:space="preserve">
Информация о результатах оценки и сопоставления заявок, поступивших  для осуществления  отбора   медицинских  организаций при установлении
заданий по обеспечению государственных гарантий   оказания населению  Нытвенского муниципального  района бесплатной медицинской помощи на 2012 год
</t>
  </si>
  <si>
    <t>результат</t>
  </si>
  <si>
    <t>ё</t>
  </si>
  <si>
    <t>МУЗ "Городская детская клиническая больница №15"</t>
  </si>
  <si>
    <t>ООО "ЭМСИПИ-Медикейр"</t>
  </si>
  <si>
    <t>Всего по МЭСам 2,3-го  уровней (Кол-во, койко-дни), результат</t>
  </si>
  <si>
    <t>МУЗ "Городская больница №21 Кировского района г.Пермь"</t>
  </si>
  <si>
    <t>Отклонения</t>
  </si>
  <si>
    <t>отклонение</t>
  </si>
  <si>
    <t>ООО "Клиника женского здоровья"</t>
  </si>
  <si>
    <t>ГУЗ "Пермская краевая стоматологическая поликлиника"</t>
  </si>
  <si>
    <t>МУЗ "Городская поликлиника №12"</t>
  </si>
  <si>
    <t>Отдали дополнительно</t>
  </si>
  <si>
    <t>Восстановительная медицина</t>
  </si>
  <si>
    <t>дополнительно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</si>
</sst>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"/>
    <numFmt numFmtId="182" formatCode="#,##0.00_р_."/>
    <numFmt numFmtId="183" formatCode="#,##0.0_р_."/>
    <numFmt numFmtId="184" formatCode="#,##0_р_."/>
    <numFmt numFmtId="185" formatCode="_-* #,##0_р_._-;\-* #,##0_р_._-;_-* &quot;-&quot;??_р_._-;_-@_-"/>
    <numFmt numFmtId="186" formatCode="#,##0.000"/>
    <numFmt numFmtId="187" formatCode="#,##0.00000"/>
    <numFmt numFmtId="188" formatCode="_(* #,##0.0000_);_(* \(#,##0.0000\);_(* &quot;-&quot;??_);_(@_)"/>
    <numFmt numFmtId="189" formatCode="_(* #,##0.00000_);_(* \(#,##0.00000\);_(* &quot;-&quot;??_);_(@_)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1" fillId="33" borderId="16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0" fontId="1" fillId="33" borderId="19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 wrapText="1"/>
    </xf>
    <xf numFmtId="3" fontId="2" fillId="3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20" xfId="0" applyFont="1" applyFill="1" applyBorder="1" applyAlignment="1">
      <alignment/>
    </xf>
    <xf numFmtId="3" fontId="1" fillId="33" borderId="21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3" fontId="2" fillId="35" borderId="21" xfId="0" applyNumberFormat="1" applyFont="1" applyFill="1" applyBorder="1" applyAlignment="1">
      <alignment horizontal="right" vertical="top" wrapText="1"/>
    </xf>
    <xf numFmtId="3" fontId="2" fillId="33" borderId="24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21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2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3" fontId="1" fillId="34" borderId="11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wrapText="1"/>
    </xf>
    <xf numFmtId="3" fontId="2" fillId="35" borderId="24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/>
    </xf>
    <xf numFmtId="3" fontId="2" fillId="35" borderId="27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37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 horizontal="right" vertical="top" wrapText="1"/>
    </xf>
    <xf numFmtId="0" fontId="1" fillId="0" borderId="4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 horizontal="right" vertical="top" wrapText="1"/>
    </xf>
    <xf numFmtId="3" fontId="2" fillId="0" borderId="26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120"/>
  <sheetViews>
    <sheetView view="pageBreakPreview" zoomScale="80" zoomScaleSheetLayoutView="80" workbookViewId="0" topLeftCell="A1">
      <pane xSplit="4" ySplit="6" topLeftCell="E7" activePane="bottomRight" state="frozen"/>
      <selection pane="topLeft" activeCell="V70" sqref="V70"/>
      <selection pane="topRight" activeCell="V70" sqref="V70"/>
      <selection pane="bottomLeft" activeCell="V70" sqref="V70"/>
      <selection pane="bottomRight" activeCell="A1" sqref="A1:IV16384"/>
    </sheetView>
  </sheetViews>
  <sheetFormatPr defaultColWidth="9.140625" defaultRowHeight="12.75"/>
  <cols>
    <col min="1" max="1" width="4.7109375" style="1" customWidth="1"/>
    <col min="2" max="2" width="30.00390625" style="1" customWidth="1"/>
    <col min="3" max="3" width="8.00390625" style="1" customWidth="1"/>
    <col min="4" max="5" width="7.8515625" style="1" customWidth="1"/>
    <col min="6" max="6" width="7.28125" style="1" customWidth="1"/>
    <col min="7" max="7" width="5.00390625" style="1" customWidth="1"/>
    <col min="8" max="8" width="7.28125" style="1" customWidth="1"/>
    <col min="9" max="9" width="6.57421875" style="1" customWidth="1"/>
    <col min="10" max="10" width="4.7109375" style="1" customWidth="1"/>
    <col min="11" max="11" width="6.57421875" style="1" customWidth="1"/>
    <col min="12" max="12" width="7.28125" style="1" customWidth="1"/>
    <col min="13" max="13" width="5.140625" style="1" customWidth="1"/>
    <col min="14" max="14" width="8.00390625" style="1" customWidth="1"/>
    <col min="15" max="15" width="7.28125" style="1" customWidth="1"/>
    <col min="16" max="16" width="4.8515625" style="1" customWidth="1"/>
    <col min="17" max="17" width="8.140625" style="1" customWidth="1"/>
    <col min="18" max="18" width="7.28125" style="1" customWidth="1"/>
    <col min="19" max="19" width="5.140625" style="1" customWidth="1"/>
    <col min="20" max="20" width="7.140625" style="1" customWidth="1"/>
    <col min="21" max="21" width="6.00390625" style="1" customWidth="1"/>
    <col min="22" max="22" width="5.140625" style="1" customWidth="1"/>
    <col min="23" max="23" width="6.140625" style="1" customWidth="1"/>
    <col min="24" max="24" width="8.421875" style="1" customWidth="1"/>
    <col min="25" max="25" width="4.7109375" style="1" customWidth="1"/>
    <col min="26" max="26" width="8.7109375" style="1" customWidth="1"/>
    <col min="27" max="27" width="7.28125" style="1" customWidth="1"/>
    <col min="28" max="28" width="4.57421875" style="1" customWidth="1"/>
    <col min="29" max="29" width="7.28125" style="1" customWidth="1"/>
    <col min="30" max="16384" width="9.140625" style="1" customWidth="1"/>
  </cols>
  <sheetData>
    <row r="1" spans="1:27" s="73" customFormat="1" ht="63" customHeight="1" thickBot="1">
      <c r="A1" s="26"/>
      <c r="B1" s="201" t="s">
        <v>120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6"/>
    </row>
    <row r="2" spans="1:29" s="74" customFormat="1" ht="12" customHeight="1">
      <c r="A2" s="152" t="s">
        <v>0</v>
      </c>
      <c r="B2" s="202" t="s">
        <v>1</v>
      </c>
      <c r="C2" s="171" t="s">
        <v>86</v>
      </c>
      <c r="D2" s="171" t="s">
        <v>87</v>
      </c>
      <c r="E2" s="94"/>
      <c r="F2" s="158" t="s">
        <v>88</v>
      </c>
      <c r="G2" s="159"/>
      <c r="H2" s="160"/>
      <c r="I2" s="158" t="s">
        <v>89</v>
      </c>
      <c r="J2" s="159"/>
      <c r="K2" s="160"/>
      <c r="L2" s="158" t="s">
        <v>83</v>
      </c>
      <c r="M2" s="159"/>
      <c r="N2" s="160"/>
      <c r="O2" s="158" t="s">
        <v>84</v>
      </c>
      <c r="P2" s="159"/>
      <c r="Q2" s="160"/>
      <c r="R2" s="158" t="s">
        <v>85</v>
      </c>
      <c r="S2" s="159"/>
      <c r="T2" s="160"/>
      <c r="U2" s="158" t="s">
        <v>57</v>
      </c>
      <c r="V2" s="159"/>
      <c r="W2" s="160"/>
      <c r="X2" s="158" t="s">
        <v>70</v>
      </c>
      <c r="Y2" s="159"/>
      <c r="Z2" s="160"/>
      <c r="AA2" s="152" t="s">
        <v>71</v>
      </c>
      <c r="AB2" s="202"/>
      <c r="AC2" s="203"/>
    </row>
    <row r="3" spans="1:29" s="74" customFormat="1" ht="72.75" customHeight="1">
      <c r="A3" s="153"/>
      <c r="B3" s="204"/>
      <c r="C3" s="172"/>
      <c r="D3" s="172"/>
      <c r="E3" s="205" t="s">
        <v>118</v>
      </c>
      <c r="F3" s="206"/>
      <c r="G3" s="207"/>
      <c r="H3" s="208"/>
      <c r="I3" s="206"/>
      <c r="J3" s="207"/>
      <c r="K3" s="208"/>
      <c r="L3" s="206"/>
      <c r="M3" s="207"/>
      <c r="N3" s="208"/>
      <c r="O3" s="206"/>
      <c r="P3" s="207"/>
      <c r="Q3" s="208"/>
      <c r="R3" s="206"/>
      <c r="S3" s="207"/>
      <c r="T3" s="208"/>
      <c r="U3" s="206"/>
      <c r="V3" s="207"/>
      <c r="W3" s="208"/>
      <c r="X3" s="206"/>
      <c r="Y3" s="207"/>
      <c r="Z3" s="208"/>
      <c r="AA3" s="153"/>
      <c r="AB3" s="204"/>
      <c r="AC3" s="209"/>
    </row>
    <row r="4" spans="1:29" s="74" customFormat="1" ht="12" customHeight="1">
      <c r="A4" s="153"/>
      <c r="B4" s="204"/>
      <c r="C4" s="172"/>
      <c r="D4" s="172"/>
      <c r="E4" s="205"/>
      <c r="F4" s="210">
        <v>15</v>
      </c>
      <c r="G4" s="211"/>
      <c r="H4" s="212"/>
      <c r="I4" s="210">
        <v>16</v>
      </c>
      <c r="J4" s="211"/>
      <c r="K4" s="212"/>
      <c r="L4" s="210">
        <v>17</v>
      </c>
      <c r="M4" s="211"/>
      <c r="N4" s="212"/>
      <c r="O4" s="210">
        <v>18</v>
      </c>
      <c r="P4" s="211"/>
      <c r="Q4" s="212"/>
      <c r="R4" s="210">
        <v>19</v>
      </c>
      <c r="S4" s="211"/>
      <c r="T4" s="212"/>
      <c r="U4" s="210">
        <v>20</v>
      </c>
      <c r="V4" s="211"/>
      <c r="W4" s="212"/>
      <c r="X4" s="210">
        <v>21</v>
      </c>
      <c r="Y4" s="211"/>
      <c r="Z4" s="212"/>
      <c r="AA4" s="210">
        <v>22</v>
      </c>
      <c r="AB4" s="211"/>
      <c r="AC4" s="212"/>
    </row>
    <row r="5" spans="1:29" s="74" customFormat="1" ht="25.5" customHeight="1">
      <c r="A5" s="153"/>
      <c r="B5" s="204"/>
      <c r="C5" s="172"/>
      <c r="D5" s="172"/>
      <c r="E5" s="205"/>
      <c r="F5" s="139" t="s">
        <v>18</v>
      </c>
      <c r="G5" s="124" t="s">
        <v>58</v>
      </c>
      <c r="H5" s="142" t="s">
        <v>59</v>
      </c>
      <c r="I5" s="139" t="s">
        <v>18</v>
      </c>
      <c r="J5" s="124" t="s">
        <v>58</v>
      </c>
      <c r="K5" s="142" t="s">
        <v>59</v>
      </c>
      <c r="L5" s="139" t="s">
        <v>18</v>
      </c>
      <c r="M5" s="124" t="s">
        <v>58</v>
      </c>
      <c r="N5" s="142" t="s">
        <v>59</v>
      </c>
      <c r="O5" s="139" t="s">
        <v>18</v>
      </c>
      <c r="P5" s="124" t="s">
        <v>58</v>
      </c>
      <c r="Q5" s="142" t="s">
        <v>59</v>
      </c>
      <c r="R5" s="139" t="s">
        <v>18</v>
      </c>
      <c r="S5" s="124" t="s">
        <v>58</v>
      </c>
      <c r="T5" s="142" t="s">
        <v>59</v>
      </c>
      <c r="U5" s="139" t="s">
        <v>18</v>
      </c>
      <c r="V5" s="124" t="s">
        <v>58</v>
      </c>
      <c r="W5" s="142" t="s">
        <v>59</v>
      </c>
      <c r="X5" s="139" t="s">
        <v>18</v>
      </c>
      <c r="Y5" s="124" t="s">
        <v>58</v>
      </c>
      <c r="Z5" s="142" t="s">
        <v>59</v>
      </c>
      <c r="AA5" s="139" t="s">
        <v>18</v>
      </c>
      <c r="AB5" s="124" t="s">
        <v>58</v>
      </c>
      <c r="AC5" s="142" t="s">
        <v>59</v>
      </c>
    </row>
    <row r="6" spans="1:29" s="74" customFormat="1" ht="11.25" customHeight="1" thickBot="1">
      <c r="A6" s="153"/>
      <c r="B6" s="204"/>
      <c r="C6" s="199"/>
      <c r="D6" s="199"/>
      <c r="E6" s="95"/>
      <c r="F6" s="135"/>
      <c r="G6" s="123"/>
      <c r="H6" s="141"/>
      <c r="I6" s="135"/>
      <c r="J6" s="123"/>
      <c r="K6" s="141"/>
      <c r="L6" s="135"/>
      <c r="M6" s="123"/>
      <c r="N6" s="141"/>
      <c r="O6" s="135"/>
      <c r="P6" s="123"/>
      <c r="Q6" s="141"/>
      <c r="R6" s="135"/>
      <c r="S6" s="123"/>
      <c r="T6" s="141"/>
      <c r="U6" s="135"/>
      <c r="V6" s="123"/>
      <c r="W6" s="141"/>
      <c r="X6" s="135"/>
      <c r="Y6" s="123"/>
      <c r="Z6" s="141"/>
      <c r="AA6" s="135"/>
      <c r="AB6" s="123"/>
      <c r="AC6" s="141"/>
    </row>
    <row r="7" spans="1:29" ht="12" customHeight="1">
      <c r="A7" s="25" t="s">
        <v>19</v>
      </c>
      <c r="B7" s="10"/>
      <c r="C7" s="10"/>
      <c r="D7" s="2"/>
      <c r="E7" s="213"/>
      <c r="F7" s="78"/>
      <c r="G7" s="45"/>
      <c r="H7" s="47"/>
      <c r="I7" s="78"/>
      <c r="J7" s="45"/>
      <c r="K7" s="47"/>
      <c r="L7" s="78"/>
      <c r="M7" s="45"/>
      <c r="N7" s="47"/>
      <c r="O7" s="78"/>
      <c r="P7" s="45"/>
      <c r="Q7" s="47"/>
      <c r="R7" s="78"/>
      <c r="S7" s="45"/>
      <c r="T7" s="47"/>
      <c r="U7" s="78"/>
      <c r="V7" s="45"/>
      <c r="W7" s="47"/>
      <c r="X7" s="78"/>
      <c r="Y7" s="45"/>
      <c r="Z7" s="47"/>
      <c r="AA7" s="214"/>
      <c r="AB7" s="45"/>
      <c r="AC7" s="47"/>
    </row>
    <row r="8" spans="1:29" ht="12" customHeight="1">
      <c r="A8" s="7">
        <v>1</v>
      </c>
      <c r="B8" s="10" t="s">
        <v>60</v>
      </c>
      <c r="C8" s="10">
        <v>1650</v>
      </c>
      <c r="D8" s="5">
        <f>L8+O8+R8+X8+AA8+F8+I8+U8</f>
        <v>1650</v>
      </c>
      <c r="E8" s="215">
        <f>H8+K8+N8+Q8+T8+W8+Z8+AC8</f>
        <v>1650</v>
      </c>
      <c r="F8" s="59">
        <f aca="true" t="shared" si="0" ref="F8:F53">H8</f>
        <v>0</v>
      </c>
      <c r="G8" s="3"/>
      <c r="H8" s="49"/>
      <c r="I8" s="59">
        <f>K8</f>
        <v>0</v>
      </c>
      <c r="J8" s="3"/>
      <c r="K8" s="49"/>
      <c r="L8" s="59">
        <f>N8</f>
        <v>0</v>
      </c>
      <c r="M8" s="3"/>
      <c r="N8" s="49"/>
      <c r="O8" s="59">
        <f>Q8</f>
        <v>0</v>
      </c>
      <c r="P8" s="3"/>
      <c r="Q8" s="49"/>
      <c r="R8" s="59">
        <f>T8</f>
        <v>0</v>
      </c>
      <c r="S8" s="3"/>
      <c r="T8" s="49"/>
      <c r="U8" s="59">
        <f>W8</f>
        <v>0</v>
      </c>
      <c r="V8" s="3"/>
      <c r="W8" s="49"/>
      <c r="X8" s="59">
        <f>Z8</f>
        <v>1650</v>
      </c>
      <c r="Y8" s="3"/>
      <c r="Z8" s="49">
        <v>1650</v>
      </c>
      <c r="AA8" s="216">
        <f>AC8</f>
        <v>0</v>
      </c>
      <c r="AB8" s="3"/>
      <c r="AC8" s="49"/>
    </row>
    <row r="9" spans="1:29" ht="12" customHeight="1">
      <c r="A9" s="7">
        <v>2</v>
      </c>
      <c r="B9" s="10" t="s">
        <v>61</v>
      </c>
      <c r="C9" s="10">
        <v>3300</v>
      </c>
      <c r="D9" s="5">
        <f aca="true" t="shared" si="1" ref="D9:D53">L9+O9+R9+X9+AA9+F9+I9+U9</f>
        <v>3300</v>
      </c>
      <c r="E9" s="215">
        <f aca="true" t="shared" si="2" ref="E9:E53">H9+K9+N9+Q9+T9+W9+Z9+AC9</f>
        <v>3300</v>
      </c>
      <c r="F9" s="59">
        <f t="shared" si="0"/>
        <v>0</v>
      </c>
      <c r="G9" s="3"/>
      <c r="H9" s="49"/>
      <c r="I9" s="59">
        <f aca="true" t="shared" si="3" ref="I9:I53">K9</f>
        <v>0</v>
      </c>
      <c r="J9" s="3"/>
      <c r="K9" s="49"/>
      <c r="L9" s="59">
        <f aca="true" t="shared" si="4" ref="L9:L53">N9</f>
        <v>0</v>
      </c>
      <c r="M9" s="3"/>
      <c r="N9" s="49"/>
      <c r="O9" s="59">
        <f aca="true" t="shared" si="5" ref="O9:O53">Q9</f>
        <v>0</v>
      </c>
      <c r="P9" s="3"/>
      <c r="Q9" s="49"/>
      <c r="R9" s="59">
        <f aca="true" t="shared" si="6" ref="R9:R53">T9</f>
        <v>0</v>
      </c>
      <c r="S9" s="3"/>
      <c r="T9" s="49"/>
      <c r="U9" s="59">
        <f aca="true" t="shared" si="7" ref="U9:U53">W9</f>
        <v>0</v>
      </c>
      <c r="V9" s="3"/>
      <c r="W9" s="49"/>
      <c r="X9" s="59">
        <f aca="true" t="shared" si="8" ref="X9:X53">Z9</f>
        <v>3300</v>
      </c>
      <c r="Y9" s="3"/>
      <c r="Z9" s="49">
        <v>3300</v>
      </c>
      <c r="AA9" s="216">
        <f aca="true" t="shared" si="9" ref="AA9:AA53">AC9</f>
        <v>0</v>
      </c>
      <c r="AB9" s="3"/>
      <c r="AC9" s="49"/>
    </row>
    <row r="10" spans="1:29" ht="12" customHeight="1">
      <c r="A10" s="7">
        <v>3</v>
      </c>
      <c r="B10" s="10" t="s">
        <v>2</v>
      </c>
      <c r="C10" s="10">
        <v>55186</v>
      </c>
      <c r="D10" s="5">
        <f t="shared" si="1"/>
        <v>55186</v>
      </c>
      <c r="E10" s="215">
        <f t="shared" si="2"/>
        <v>55186</v>
      </c>
      <c r="F10" s="59">
        <f t="shared" si="0"/>
        <v>0</v>
      </c>
      <c r="G10" s="3"/>
      <c r="H10" s="49"/>
      <c r="I10" s="59">
        <f t="shared" si="3"/>
        <v>0</v>
      </c>
      <c r="J10" s="3"/>
      <c r="K10" s="49"/>
      <c r="L10" s="59">
        <f t="shared" si="4"/>
        <v>5500</v>
      </c>
      <c r="M10" s="3"/>
      <c r="N10" s="49">
        <v>5500</v>
      </c>
      <c r="O10" s="59">
        <f t="shared" si="5"/>
        <v>4160</v>
      </c>
      <c r="P10" s="3"/>
      <c r="Q10" s="49">
        <v>4160</v>
      </c>
      <c r="R10" s="59">
        <f t="shared" si="6"/>
        <v>5726</v>
      </c>
      <c r="S10" s="3"/>
      <c r="T10" s="49">
        <v>5726</v>
      </c>
      <c r="U10" s="59">
        <f t="shared" si="7"/>
        <v>0</v>
      </c>
      <c r="V10" s="3"/>
      <c r="W10" s="49"/>
      <c r="X10" s="59">
        <f t="shared" si="8"/>
        <v>26000</v>
      </c>
      <c r="Y10" s="3"/>
      <c r="Z10" s="49">
        <v>26000</v>
      </c>
      <c r="AA10" s="216">
        <f t="shared" si="9"/>
        <v>13800</v>
      </c>
      <c r="AB10" s="3"/>
      <c r="AC10" s="49">
        <v>13800</v>
      </c>
    </row>
    <row r="11" spans="1:29" ht="12" customHeight="1">
      <c r="A11" s="7">
        <v>4</v>
      </c>
      <c r="B11" s="10" t="s">
        <v>44</v>
      </c>
      <c r="C11" s="10">
        <v>5000</v>
      </c>
      <c r="D11" s="5">
        <f t="shared" si="1"/>
        <v>5000</v>
      </c>
      <c r="E11" s="215">
        <f t="shared" si="2"/>
        <v>5000</v>
      </c>
      <c r="F11" s="59">
        <f t="shared" si="0"/>
        <v>0</v>
      </c>
      <c r="G11" s="3"/>
      <c r="H11" s="49"/>
      <c r="I11" s="59">
        <f t="shared" si="3"/>
        <v>0</v>
      </c>
      <c r="J11" s="3"/>
      <c r="K11" s="49"/>
      <c r="L11" s="59">
        <f t="shared" si="4"/>
        <v>0</v>
      </c>
      <c r="M11" s="3"/>
      <c r="N11" s="49"/>
      <c r="O11" s="59">
        <f t="shared" si="5"/>
        <v>0</v>
      </c>
      <c r="P11" s="3"/>
      <c r="Q11" s="49"/>
      <c r="R11" s="59">
        <f t="shared" si="6"/>
        <v>0</v>
      </c>
      <c r="S11" s="3"/>
      <c r="T11" s="49"/>
      <c r="U11" s="59">
        <f t="shared" si="7"/>
        <v>0</v>
      </c>
      <c r="V11" s="3"/>
      <c r="W11" s="49"/>
      <c r="X11" s="59">
        <f t="shared" si="8"/>
        <v>5000</v>
      </c>
      <c r="Y11" s="3"/>
      <c r="Z11" s="49">
        <v>5000</v>
      </c>
      <c r="AA11" s="216">
        <f t="shared" si="9"/>
        <v>0</v>
      </c>
      <c r="AB11" s="3"/>
      <c r="AC11" s="49"/>
    </row>
    <row r="12" spans="1:29" ht="12" customHeight="1">
      <c r="A12" s="7">
        <v>5</v>
      </c>
      <c r="B12" s="10" t="s">
        <v>43</v>
      </c>
      <c r="C12" s="10">
        <v>15275</v>
      </c>
      <c r="D12" s="5">
        <f t="shared" si="1"/>
        <v>14300</v>
      </c>
      <c r="E12" s="215">
        <f t="shared" si="2"/>
        <v>14300</v>
      </c>
      <c r="F12" s="59">
        <f t="shared" si="0"/>
        <v>2200</v>
      </c>
      <c r="G12" s="3"/>
      <c r="H12" s="49">
        <v>2200</v>
      </c>
      <c r="I12" s="59">
        <f t="shared" si="3"/>
        <v>0</v>
      </c>
      <c r="J12" s="3"/>
      <c r="K12" s="49"/>
      <c r="L12" s="59">
        <f t="shared" si="4"/>
        <v>0</v>
      </c>
      <c r="M12" s="3"/>
      <c r="N12" s="49"/>
      <c r="O12" s="59">
        <f t="shared" si="5"/>
        <v>0</v>
      </c>
      <c r="P12" s="3"/>
      <c r="Q12" s="49"/>
      <c r="R12" s="59">
        <f t="shared" si="6"/>
        <v>0</v>
      </c>
      <c r="S12" s="3"/>
      <c r="T12" s="49"/>
      <c r="U12" s="59">
        <f t="shared" si="7"/>
        <v>0</v>
      </c>
      <c r="V12" s="3"/>
      <c r="W12" s="49"/>
      <c r="X12" s="59">
        <f t="shared" si="8"/>
        <v>8000</v>
      </c>
      <c r="Y12" s="3"/>
      <c r="Z12" s="49">
        <v>8000</v>
      </c>
      <c r="AA12" s="216">
        <f t="shared" si="9"/>
        <v>4100</v>
      </c>
      <c r="AB12" s="3"/>
      <c r="AC12" s="49">
        <v>4100</v>
      </c>
    </row>
    <row r="13" spans="1:29" ht="12" customHeight="1">
      <c r="A13" s="7">
        <v>6</v>
      </c>
      <c r="B13" s="10" t="s">
        <v>50</v>
      </c>
      <c r="C13" s="10">
        <v>5000</v>
      </c>
      <c r="D13" s="5">
        <f t="shared" si="1"/>
        <v>5000</v>
      </c>
      <c r="E13" s="215">
        <f t="shared" si="2"/>
        <v>5000</v>
      </c>
      <c r="F13" s="59">
        <f t="shared" si="0"/>
        <v>0</v>
      </c>
      <c r="G13" s="3"/>
      <c r="H13" s="49"/>
      <c r="I13" s="59">
        <f t="shared" si="3"/>
        <v>0</v>
      </c>
      <c r="J13" s="3"/>
      <c r="K13" s="49"/>
      <c r="L13" s="59">
        <f t="shared" si="4"/>
        <v>0</v>
      </c>
      <c r="M13" s="3"/>
      <c r="N13" s="49"/>
      <c r="O13" s="59">
        <f t="shared" si="5"/>
        <v>0</v>
      </c>
      <c r="P13" s="3"/>
      <c r="Q13" s="49"/>
      <c r="R13" s="59">
        <f t="shared" si="6"/>
        <v>0</v>
      </c>
      <c r="S13" s="3"/>
      <c r="T13" s="49"/>
      <c r="U13" s="59">
        <f t="shared" si="7"/>
        <v>0</v>
      </c>
      <c r="V13" s="3"/>
      <c r="W13" s="49"/>
      <c r="X13" s="59">
        <f t="shared" si="8"/>
        <v>5000</v>
      </c>
      <c r="Y13" s="3"/>
      <c r="Z13" s="49">
        <v>5000</v>
      </c>
      <c r="AA13" s="216">
        <f t="shared" si="9"/>
        <v>0</v>
      </c>
      <c r="AB13" s="3"/>
      <c r="AC13" s="49"/>
    </row>
    <row r="14" spans="1:29" ht="12" customHeight="1">
      <c r="A14" s="7">
        <v>7</v>
      </c>
      <c r="B14" s="10" t="s">
        <v>49</v>
      </c>
      <c r="C14" s="10">
        <v>40162</v>
      </c>
      <c r="D14" s="5">
        <f t="shared" si="1"/>
        <v>40162</v>
      </c>
      <c r="E14" s="215">
        <f t="shared" si="2"/>
        <v>40162</v>
      </c>
      <c r="F14" s="59">
        <f t="shared" si="0"/>
        <v>3300</v>
      </c>
      <c r="G14" s="3"/>
      <c r="H14" s="49">
        <v>3300</v>
      </c>
      <c r="I14" s="59">
        <f t="shared" si="3"/>
        <v>656</v>
      </c>
      <c r="J14" s="3"/>
      <c r="K14" s="49">
        <v>656</v>
      </c>
      <c r="L14" s="59">
        <f t="shared" si="4"/>
        <v>3100</v>
      </c>
      <c r="M14" s="3"/>
      <c r="N14" s="49">
        <v>3100</v>
      </c>
      <c r="O14" s="59">
        <f t="shared" si="5"/>
        <v>3800</v>
      </c>
      <c r="P14" s="3"/>
      <c r="Q14" s="49">
        <v>3800</v>
      </c>
      <c r="R14" s="59">
        <f t="shared" si="6"/>
        <v>5356</v>
      </c>
      <c r="S14" s="3"/>
      <c r="T14" s="49">
        <v>5356</v>
      </c>
      <c r="U14" s="59">
        <f t="shared" si="7"/>
        <v>6250</v>
      </c>
      <c r="V14" s="3"/>
      <c r="W14" s="49">
        <v>6250</v>
      </c>
      <c r="X14" s="59">
        <f t="shared" si="8"/>
        <v>10400</v>
      </c>
      <c r="Y14" s="3"/>
      <c r="Z14" s="49">
        <v>10400</v>
      </c>
      <c r="AA14" s="216">
        <f t="shared" si="9"/>
        <v>7300</v>
      </c>
      <c r="AB14" s="3"/>
      <c r="AC14" s="49">
        <v>7300</v>
      </c>
    </row>
    <row r="15" spans="1:29" ht="12" customHeight="1">
      <c r="A15" s="7">
        <v>8</v>
      </c>
      <c r="B15" s="10" t="s">
        <v>51</v>
      </c>
      <c r="C15" s="10">
        <v>7500</v>
      </c>
      <c r="D15" s="5">
        <f t="shared" si="1"/>
        <v>7500</v>
      </c>
      <c r="E15" s="215">
        <f t="shared" si="2"/>
        <v>7500</v>
      </c>
      <c r="F15" s="59">
        <f t="shared" si="0"/>
        <v>0</v>
      </c>
      <c r="G15" s="3"/>
      <c r="H15" s="49"/>
      <c r="I15" s="59">
        <f t="shared" si="3"/>
        <v>0</v>
      </c>
      <c r="J15" s="3"/>
      <c r="K15" s="49"/>
      <c r="L15" s="59">
        <f t="shared" si="4"/>
        <v>0</v>
      </c>
      <c r="M15" s="3"/>
      <c r="N15" s="49"/>
      <c r="O15" s="59">
        <f t="shared" si="5"/>
        <v>0</v>
      </c>
      <c r="P15" s="3"/>
      <c r="Q15" s="49"/>
      <c r="R15" s="59">
        <f t="shared" si="6"/>
        <v>0</v>
      </c>
      <c r="S15" s="3"/>
      <c r="T15" s="49"/>
      <c r="U15" s="59">
        <f t="shared" si="7"/>
        <v>0</v>
      </c>
      <c r="V15" s="3"/>
      <c r="W15" s="49"/>
      <c r="X15" s="59">
        <f t="shared" si="8"/>
        <v>7500</v>
      </c>
      <c r="Y15" s="3"/>
      <c r="Z15" s="49">
        <v>7500</v>
      </c>
      <c r="AA15" s="216">
        <f t="shared" si="9"/>
        <v>0</v>
      </c>
      <c r="AB15" s="3"/>
      <c r="AC15" s="49"/>
    </row>
    <row r="16" spans="1:29" ht="12" customHeight="1">
      <c r="A16" s="7">
        <v>9</v>
      </c>
      <c r="B16" s="10" t="s">
        <v>52</v>
      </c>
      <c r="C16" s="10">
        <v>28100</v>
      </c>
      <c r="D16" s="5">
        <f t="shared" si="1"/>
        <v>28100</v>
      </c>
      <c r="E16" s="215">
        <f t="shared" si="2"/>
        <v>28100</v>
      </c>
      <c r="F16" s="59">
        <f t="shared" si="0"/>
        <v>3200</v>
      </c>
      <c r="G16" s="3"/>
      <c r="H16" s="49">
        <v>3200</v>
      </c>
      <c r="I16" s="59">
        <f t="shared" si="3"/>
        <v>0</v>
      </c>
      <c r="J16" s="3"/>
      <c r="K16" s="49"/>
      <c r="L16" s="59">
        <f t="shared" si="4"/>
        <v>0</v>
      </c>
      <c r="M16" s="3"/>
      <c r="N16" s="49"/>
      <c r="O16" s="59">
        <f t="shared" si="5"/>
        <v>0</v>
      </c>
      <c r="P16" s="3"/>
      <c r="Q16" s="49"/>
      <c r="R16" s="59">
        <f t="shared" si="6"/>
        <v>0</v>
      </c>
      <c r="S16" s="3"/>
      <c r="T16" s="49"/>
      <c r="U16" s="59">
        <f t="shared" si="7"/>
        <v>0</v>
      </c>
      <c r="V16" s="3"/>
      <c r="W16" s="49"/>
      <c r="X16" s="59">
        <f t="shared" si="8"/>
        <v>14000</v>
      </c>
      <c r="Y16" s="3"/>
      <c r="Z16" s="49">
        <v>14000</v>
      </c>
      <c r="AA16" s="216">
        <f t="shared" si="9"/>
        <v>10900</v>
      </c>
      <c r="AB16" s="3"/>
      <c r="AC16" s="49">
        <v>10900</v>
      </c>
    </row>
    <row r="17" spans="1:29" ht="12" customHeight="1">
      <c r="A17" s="7">
        <v>10</v>
      </c>
      <c r="B17" s="10" t="s">
        <v>72</v>
      </c>
      <c r="C17" s="10"/>
      <c r="D17" s="5">
        <f t="shared" si="1"/>
        <v>0</v>
      </c>
      <c r="E17" s="215">
        <f t="shared" si="2"/>
        <v>0</v>
      </c>
      <c r="F17" s="59">
        <f t="shared" si="0"/>
        <v>0</v>
      </c>
      <c r="G17" s="3"/>
      <c r="H17" s="49"/>
      <c r="I17" s="59">
        <f t="shared" si="3"/>
        <v>0</v>
      </c>
      <c r="J17" s="3"/>
      <c r="K17" s="49"/>
      <c r="L17" s="59">
        <f t="shared" si="4"/>
        <v>0</v>
      </c>
      <c r="M17" s="3"/>
      <c r="N17" s="49"/>
      <c r="O17" s="59">
        <f t="shared" si="5"/>
        <v>0</v>
      </c>
      <c r="P17" s="3"/>
      <c r="Q17" s="49"/>
      <c r="R17" s="59">
        <f t="shared" si="6"/>
        <v>0</v>
      </c>
      <c r="S17" s="3"/>
      <c r="T17" s="49"/>
      <c r="U17" s="59">
        <f t="shared" si="7"/>
        <v>0</v>
      </c>
      <c r="V17" s="3"/>
      <c r="W17" s="49"/>
      <c r="X17" s="59">
        <f t="shared" si="8"/>
        <v>0</v>
      </c>
      <c r="Y17" s="3"/>
      <c r="Z17" s="49"/>
      <c r="AA17" s="216">
        <f t="shared" si="9"/>
        <v>0</v>
      </c>
      <c r="AB17" s="3"/>
      <c r="AC17" s="49"/>
    </row>
    <row r="18" spans="1:29" ht="12" customHeight="1">
      <c r="A18" s="7">
        <v>11</v>
      </c>
      <c r="B18" s="10" t="s">
        <v>73</v>
      </c>
      <c r="C18" s="10"/>
      <c r="D18" s="5">
        <f t="shared" si="1"/>
        <v>0</v>
      </c>
      <c r="E18" s="215">
        <f t="shared" si="2"/>
        <v>0</v>
      </c>
      <c r="F18" s="59">
        <f t="shared" si="0"/>
        <v>0</v>
      </c>
      <c r="G18" s="3"/>
      <c r="H18" s="49"/>
      <c r="I18" s="59">
        <f t="shared" si="3"/>
        <v>0</v>
      </c>
      <c r="J18" s="3"/>
      <c r="K18" s="49"/>
      <c r="L18" s="59">
        <f t="shared" si="4"/>
        <v>0</v>
      </c>
      <c r="M18" s="3"/>
      <c r="N18" s="49"/>
      <c r="O18" s="59">
        <f t="shared" si="5"/>
        <v>0</v>
      </c>
      <c r="P18" s="3"/>
      <c r="Q18" s="49"/>
      <c r="R18" s="59">
        <f t="shared" si="6"/>
        <v>0</v>
      </c>
      <c r="S18" s="3"/>
      <c r="T18" s="49"/>
      <c r="U18" s="59">
        <f t="shared" si="7"/>
        <v>0</v>
      </c>
      <c r="V18" s="3"/>
      <c r="W18" s="49"/>
      <c r="X18" s="59">
        <f t="shared" si="8"/>
        <v>0</v>
      </c>
      <c r="Y18" s="3"/>
      <c r="Z18" s="49"/>
      <c r="AA18" s="216">
        <f t="shared" si="9"/>
        <v>0</v>
      </c>
      <c r="AB18" s="3"/>
      <c r="AC18" s="49"/>
    </row>
    <row r="19" spans="1:29" ht="12" customHeight="1">
      <c r="A19" s="7">
        <v>12</v>
      </c>
      <c r="B19" s="10" t="s">
        <v>23</v>
      </c>
      <c r="C19" s="10"/>
      <c r="D19" s="5">
        <f t="shared" si="1"/>
        <v>0</v>
      </c>
      <c r="E19" s="215">
        <f t="shared" si="2"/>
        <v>0</v>
      </c>
      <c r="F19" s="59">
        <f t="shared" si="0"/>
        <v>0</v>
      </c>
      <c r="G19" s="3"/>
      <c r="H19" s="49"/>
      <c r="I19" s="59">
        <f t="shared" si="3"/>
        <v>0</v>
      </c>
      <c r="J19" s="3"/>
      <c r="K19" s="49"/>
      <c r="L19" s="59">
        <f t="shared" si="4"/>
        <v>0</v>
      </c>
      <c r="M19" s="3"/>
      <c r="N19" s="49"/>
      <c r="O19" s="59">
        <f t="shared" si="5"/>
        <v>0</v>
      </c>
      <c r="P19" s="3"/>
      <c r="Q19" s="49"/>
      <c r="R19" s="59">
        <f t="shared" si="6"/>
        <v>0</v>
      </c>
      <c r="S19" s="3"/>
      <c r="T19" s="49"/>
      <c r="U19" s="59">
        <f t="shared" si="7"/>
        <v>0</v>
      </c>
      <c r="V19" s="3"/>
      <c r="W19" s="49"/>
      <c r="X19" s="59">
        <f t="shared" si="8"/>
        <v>0</v>
      </c>
      <c r="Y19" s="3"/>
      <c r="Z19" s="49"/>
      <c r="AA19" s="216">
        <f t="shared" si="9"/>
        <v>0</v>
      </c>
      <c r="AB19" s="3"/>
      <c r="AC19" s="49"/>
    </row>
    <row r="20" spans="1:29" ht="12" customHeight="1">
      <c r="A20" s="7">
        <v>13</v>
      </c>
      <c r="B20" s="10" t="s">
        <v>22</v>
      </c>
      <c r="C20" s="10"/>
      <c r="D20" s="5">
        <f t="shared" si="1"/>
        <v>0</v>
      </c>
      <c r="E20" s="215">
        <f t="shared" si="2"/>
        <v>0</v>
      </c>
      <c r="F20" s="59">
        <f t="shared" si="0"/>
        <v>0</v>
      </c>
      <c r="G20" s="3"/>
      <c r="H20" s="49"/>
      <c r="I20" s="59">
        <f t="shared" si="3"/>
        <v>0</v>
      </c>
      <c r="J20" s="3"/>
      <c r="K20" s="49"/>
      <c r="L20" s="59">
        <f t="shared" si="4"/>
        <v>0</v>
      </c>
      <c r="M20" s="3"/>
      <c r="N20" s="49"/>
      <c r="O20" s="59">
        <f t="shared" si="5"/>
        <v>0</v>
      </c>
      <c r="P20" s="3"/>
      <c r="Q20" s="49"/>
      <c r="R20" s="59">
        <f t="shared" si="6"/>
        <v>0</v>
      </c>
      <c r="S20" s="3"/>
      <c r="T20" s="49"/>
      <c r="U20" s="59">
        <f t="shared" si="7"/>
        <v>0</v>
      </c>
      <c r="V20" s="3"/>
      <c r="W20" s="49"/>
      <c r="X20" s="59">
        <f t="shared" si="8"/>
        <v>0</v>
      </c>
      <c r="Y20" s="3"/>
      <c r="Z20" s="49"/>
      <c r="AA20" s="216">
        <f t="shared" si="9"/>
        <v>0</v>
      </c>
      <c r="AB20" s="3"/>
      <c r="AC20" s="49"/>
    </row>
    <row r="21" spans="1:29" ht="12" customHeight="1">
      <c r="A21" s="7">
        <v>14</v>
      </c>
      <c r="B21" s="10" t="s">
        <v>74</v>
      </c>
      <c r="C21" s="10"/>
      <c r="D21" s="5">
        <f t="shared" si="1"/>
        <v>0</v>
      </c>
      <c r="E21" s="215">
        <f t="shared" si="2"/>
        <v>0</v>
      </c>
      <c r="F21" s="59">
        <f t="shared" si="0"/>
        <v>0</v>
      </c>
      <c r="G21" s="3"/>
      <c r="H21" s="49"/>
      <c r="I21" s="59">
        <f t="shared" si="3"/>
        <v>0</v>
      </c>
      <c r="J21" s="3"/>
      <c r="K21" s="49"/>
      <c r="L21" s="59">
        <f t="shared" si="4"/>
        <v>0</v>
      </c>
      <c r="M21" s="3"/>
      <c r="N21" s="49"/>
      <c r="O21" s="59">
        <f t="shared" si="5"/>
        <v>0</v>
      </c>
      <c r="P21" s="3"/>
      <c r="Q21" s="49"/>
      <c r="R21" s="59">
        <f t="shared" si="6"/>
        <v>0</v>
      </c>
      <c r="S21" s="3"/>
      <c r="T21" s="49"/>
      <c r="U21" s="59">
        <f t="shared" si="7"/>
        <v>0</v>
      </c>
      <c r="V21" s="3"/>
      <c r="W21" s="49"/>
      <c r="X21" s="59">
        <f t="shared" si="8"/>
        <v>0</v>
      </c>
      <c r="Y21" s="3"/>
      <c r="Z21" s="49"/>
      <c r="AA21" s="216">
        <f t="shared" si="9"/>
        <v>0</v>
      </c>
      <c r="AB21" s="3"/>
      <c r="AC21" s="49"/>
    </row>
    <row r="22" spans="1:29" ht="12" customHeight="1">
      <c r="A22" s="7">
        <v>15</v>
      </c>
      <c r="B22" s="10" t="s">
        <v>75</v>
      </c>
      <c r="C22" s="10">
        <v>29500</v>
      </c>
      <c r="D22" s="5">
        <f t="shared" si="1"/>
        <v>28675</v>
      </c>
      <c r="E22" s="215">
        <f t="shared" si="2"/>
        <v>28675</v>
      </c>
      <c r="F22" s="59">
        <f t="shared" si="0"/>
        <v>2300</v>
      </c>
      <c r="G22" s="3"/>
      <c r="H22" s="49">
        <v>2300</v>
      </c>
      <c r="I22" s="59">
        <f t="shared" si="3"/>
        <v>0</v>
      </c>
      <c r="J22" s="3"/>
      <c r="K22" s="49"/>
      <c r="L22" s="59">
        <f t="shared" si="4"/>
        <v>0</v>
      </c>
      <c r="M22" s="3"/>
      <c r="N22" s="49"/>
      <c r="O22" s="59">
        <f t="shared" si="5"/>
        <v>0</v>
      </c>
      <c r="P22" s="3"/>
      <c r="Q22" s="49"/>
      <c r="R22" s="59">
        <f t="shared" si="6"/>
        <v>0</v>
      </c>
      <c r="S22" s="3"/>
      <c r="T22" s="49"/>
      <c r="U22" s="59">
        <f t="shared" si="7"/>
        <v>0</v>
      </c>
      <c r="V22" s="3"/>
      <c r="W22" s="49"/>
      <c r="X22" s="59">
        <f t="shared" si="8"/>
        <v>19275</v>
      </c>
      <c r="Y22" s="3"/>
      <c r="Z22" s="49">
        <v>19275</v>
      </c>
      <c r="AA22" s="216">
        <f t="shared" si="9"/>
        <v>7100</v>
      </c>
      <c r="AB22" s="3"/>
      <c r="AC22" s="49">
        <v>7100</v>
      </c>
    </row>
    <row r="23" spans="1:29" ht="12" customHeight="1">
      <c r="A23" s="7">
        <v>16</v>
      </c>
      <c r="B23" s="10" t="s">
        <v>31</v>
      </c>
      <c r="C23" s="10"/>
      <c r="D23" s="5">
        <f t="shared" si="1"/>
        <v>0</v>
      </c>
      <c r="E23" s="215">
        <f t="shared" si="2"/>
        <v>0</v>
      </c>
      <c r="F23" s="59">
        <f t="shared" si="0"/>
        <v>0</v>
      </c>
      <c r="G23" s="3"/>
      <c r="H23" s="49"/>
      <c r="I23" s="59">
        <f t="shared" si="3"/>
        <v>0</v>
      </c>
      <c r="J23" s="3"/>
      <c r="K23" s="49"/>
      <c r="L23" s="59">
        <f t="shared" si="4"/>
        <v>0</v>
      </c>
      <c r="M23" s="3"/>
      <c r="N23" s="49"/>
      <c r="O23" s="59">
        <f t="shared" si="5"/>
        <v>0</v>
      </c>
      <c r="P23" s="3"/>
      <c r="Q23" s="49"/>
      <c r="R23" s="59">
        <f t="shared" si="6"/>
        <v>0</v>
      </c>
      <c r="S23" s="3"/>
      <c r="T23" s="49"/>
      <c r="U23" s="59">
        <f t="shared" si="7"/>
        <v>0</v>
      </c>
      <c r="V23" s="3"/>
      <c r="W23" s="49"/>
      <c r="X23" s="59">
        <f t="shared" si="8"/>
        <v>0</v>
      </c>
      <c r="Y23" s="3"/>
      <c r="Z23" s="49"/>
      <c r="AA23" s="216">
        <f t="shared" si="9"/>
        <v>0</v>
      </c>
      <c r="AB23" s="3"/>
      <c r="AC23" s="49"/>
    </row>
    <row r="24" spans="1:29" ht="12" customHeight="1">
      <c r="A24" s="7">
        <v>17</v>
      </c>
      <c r="B24" s="10" t="s">
        <v>30</v>
      </c>
      <c r="C24" s="10"/>
      <c r="D24" s="5">
        <f t="shared" si="1"/>
        <v>0</v>
      </c>
      <c r="E24" s="215">
        <f t="shared" si="2"/>
        <v>0</v>
      </c>
      <c r="F24" s="59">
        <f t="shared" si="0"/>
        <v>0</v>
      </c>
      <c r="G24" s="3"/>
      <c r="H24" s="49"/>
      <c r="I24" s="59">
        <f t="shared" si="3"/>
        <v>0</v>
      </c>
      <c r="J24" s="3"/>
      <c r="K24" s="49"/>
      <c r="L24" s="59">
        <f t="shared" si="4"/>
        <v>0</v>
      </c>
      <c r="M24" s="3"/>
      <c r="N24" s="49"/>
      <c r="O24" s="59">
        <f t="shared" si="5"/>
        <v>0</v>
      </c>
      <c r="P24" s="3"/>
      <c r="Q24" s="49"/>
      <c r="R24" s="59">
        <f t="shared" si="6"/>
        <v>0</v>
      </c>
      <c r="S24" s="3"/>
      <c r="T24" s="49"/>
      <c r="U24" s="59">
        <f t="shared" si="7"/>
        <v>0</v>
      </c>
      <c r="V24" s="3"/>
      <c r="W24" s="49"/>
      <c r="X24" s="59">
        <f t="shared" si="8"/>
        <v>0</v>
      </c>
      <c r="Y24" s="3"/>
      <c r="Z24" s="49"/>
      <c r="AA24" s="216">
        <f t="shared" si="9"/>
        <v>0</v>
      </c>
      <c r="AB24" s="3"/>
      <c r="AC24" s="49"/>
    </row>
    <row r="25" spans="1:29" ht="12" customHeight="1">
      <c r="A25" s="7">
        <v>18</v>
      </c>
      <c r="B25" s="10" t="s">
        <v>29</v>
      </c>
      <c r="C25" s="10"/>
      <c r="D25" s="5">
        <f t="shared" si="1"/>
        <v>0</v>
      </c>
      <c r="E25" s="215">
        <f t="shared" si="2"/>
        <v>0</v>
      </c>
      <c r="F25" s="59">
        <f t="shared" si="0"/>
        <v>0</v>
      </c>
      <c r="G25" s="3"/>
      <c r="H25" s="49"/>
      <c r="I25" s="59">
        <f t="shared" si="3"/>
        <v>0</v>
      </c>
      <c r="J25" s="3"/>
      <c r="K25" s="49"/>
      <c r="L25" s="59">
        <f t="shared" si="4"/>
        <v>0</v>
      </c>
      <c r="M25" s="3"/>
      <c r="N25" s="49"/>
      <c r="O25" s="59">
        <f t="shared" si="5"/>
        <v>0</v>
      </c>
      <c r="P25" s="3"/>
      <c r="Q25" s="49"/>
      <c r="R25" s="59">
        <f t="shared" si="6"/>
        <v>0</v>
      </c>
      <c r="S25" s="3"/>
      <c r="T25" s="49"/>
      <c r="U25" s="59">
        <f t="shared" si="7"/>
        <v>0</v>
      </c>
      <c r="V25" s="3"/>
      <c r="W25" s="49"/>
      <c r="X25" s="59">
        <f t="shared" si="8"/>
        <v>0</v>
      </c>
      <c r="Y25" s="3"/>
      <c r="Z25" s="49"/>
      <c r="AA25" s="216">
        <f t="shared" si="9"/>
        <v>0</v>
      </c>
      <c r="AB25" s="3"/>
      <c r="AC25" s="49"/>
    </row>
    <row r="26" spans="1:29" ht="12" customHeight="1">
      <c r="A26" s="7">
        <v>19</v>
      </c>
      <c r="B26" s="10" t="s">
        <v>28</v>
      </c>
      <c r="C26" s="10"/>
      <c r="D26" s="5">
        <f t="shared" si="1"/>
        <v>0</v>
      </c>
      <c r="E26" s="215">
        <f t="shared" si="2"/>
        <v>0</v>
      </c>
      <c r="F26" s="59">
        <f t="shared" si="0"/>
        <v>0</v>
      </c>
      <c r="G26" s="3"/>
      <c r="H26" s="49"/>
      <c r="I26" s="59">
        <f t="shared" si="3"/>
        <v>0</v>
      </c>
      <c r="J26" s="3"/>
      <c r="K26" s="49"/>
      <c r="L26" s="59">
        <f t="shared" si="4"/>
        <v>0</v>
      </c>
      <c r="M26" s="3"/>
      <c r="N26" s="49"/>
      <c r="O26" s="59">
        <f t="shared" si="5"/>
        <v>0</v>
      </c>
      <c r="P26" s="3"/>
      <c r="Q26" s="49"/>
      <c r="R26" s="59">
        <f t="shared" si="6"/>
        <v>0</v>
      </c>
      <c r="S26" s="3"/>
      <c r="T26" s="49"/>
      <c r="U26" s="59">
        <f t="shared" si="7"/>
        <v>0</v>
      </c>
      <c r="V26" s="3"/>
      <c r="W26" s="49"/>
      <c r="X26" s="59">
        <f t="shared" si="8"/>
        <v>0</v>
      </c>
      <c r="Y26" s="3"/>
      <c r="Z26" s="49"/>
      <c r="AA26" s="216">
        <f t="shared" si="9"/>
        <v>0</v>
      </c>
      <c r="AB26" s="3"/>
      <c r="AC26" s="49"/>
    </row>
    <row r="27" spans="1:29" ht="12" customHeight="1">
      <c r="A27" s="7">
        <v>20</v>
      </c>
      <c r="B27" s="10" t="s">
        <v>55</v>
      </c>
      <c r="C27" s="10"/>
      <c r="D27" s="5">
        <f t="shared" si="1"/>
        <v>0</v>
      </c>
      <c r="E27" s="215">
        <f t="shared" si="2"/>
        <v>0</v>
      </c>
      <c r="F27" s="59">
        <f t="shared" si="0"/>
        <v>0</v>
      </c>
      <c r="G27" s="3"/>
      <c r="H27" s="49"/>
      <c r="I27" s="59">
        <f t="shared" si="3"/>
        <v>0</v>
      </c>
      <c r="J27" s="3"/>
      <c r="K27" s="49"/>
      <c r="L27" s="59">
        <f t="shared" si="4"/>
        <v>0</v>
      </c>
      <c r="M27" s="3"/>
      <c r="N27" s="49"/>
      <c r="O27" s="59">
        <f t="shared" si="5"/>
        <v>0</v>
      </c>
      <c r="P27" s="3"/>
      <c r="Q27" s="49"/>
      <c r="R27" s="59">
        <f t="shared" si="6"/>
        <v>0</v>
      </c>
      <c r="S27" s="3"/>
      <c r="T27" s="49"/>
      <c r="U27" s="59">
        <f t="shared" si="7"/>
        <v>0</v>
      </c>
      <c r="V27" s="3"/>
      <c r="W27" s="49"/>
      <c r="X27" s="59">
        <f t="shared" si="8"/>
        <v>0</v>
      </c>
      <c r="Y27" s="3"/>
      <c r="Z27" s="49"/>
      <c r="AA27" s="216">
        <f t="shared" si="9"/>
        <v>0</v>
      </c>
      <c r="AB27" s="3"/>
      <c r="AC27" s="49"/>
    </row>
    <row r="28" spans="1:29" ht="12" customHeight="1">
      <c r="A28" s="7">
        <v>21</v>
      </c>
      <c r="B28" s="10" t="s">
        <v>54</v>
      </c>
      <c r="C28" s="10">
        <v>14600</v>
      </c>
      <c r="D28" s="5">
        <f t="shared" si="1"/>
        <v>14100</v>
      </c>
      <c r="E28" s="215">
        <f t="shared" si="2"/>
        <v>14100</v>
      </c>
      <c r="F28" s="59">
        <f t="shared" si="0"/>
        <v>2300</v>
      </c>
      <c r="G28" s="3"/>
      <c r="H28" s="49">
        <v>2300</v>
      </c>
      <c r="I28" s="59">
        <f t="shared" si="3"/>
        <v>0</v>
      </c>
      <c r="J28" s="3"/>
      <c r="K28" s="49"/>
      <c r="L28" s="59">
        <f t="shared" si="4"/>
        <v>0</v>
      </c>
      <c r="M28" s="3"/>
      <c r="N28" s="49"/>
      <c r="O28" s="59">
        <f t="shared" si="5"/>
        <v>0</v>
      </c>
      <c r="P28" s="3"/>
      <c r="Q28" s="49"/>
      <c r="R28" s="59">
        <f t="shared" si="6"/>
        <v>0</v>
      </c>
      <c r="S28" s="3"/>
      <c r="T28" s="49"/>
      <c r="U28" s="59">
        <f t="shared" si="7"/>
        <v>0</v>
      </c>
      <c r="V28" s="3"/>
      <c r="W28" s="49"/>
      <c r="X28" s="59">
        <f t="shared" si="8"/>
        <v>8500</v>
      </c>
      <c r="Y28" s="3"/>
      <c r="Z28" s="49">
        <f>8500</f>
        <v>8500</v>
      </c>
      <c r="AA28" s="216">
        <f t="shared" si="9"/>
        <v>3300</v>
      </c>
      <c r="AB28" s="3"/>
      <c r="AC28" s="49">
        <v>3300</v>
      </c>
    </row>
    <row r="29" spans="1:29" ht="12" customHeight="1">
      <c r="A29" s="7">
        <v>22</v>
      </c>
      <c r="B29" s="10" t="s">
        <v>39</v>
      </c>
      <c r="C29" s="10"/>
      <c r="D29" s="5">
        <f t="shared" si="1"/>
        <v>0</v>
      </c>
      <c r="E29" s="215">
        <f t="shared" si="2"/>
        <v>0</v>
      </c>
      <c r="F29" s="59">
        <f t="shared" si="0"/>
        <v>0</v>
      </c>
      <c r="G29" s="3"/>
      <c r="H29" s="49"/>
      <c r="I29" s="59">
        <f t="shared" si="3"/>
        <v>0</v>
      </c>
      <c r="J29" s="3"/>
      <c r="K29" s="49"/>
      <c r="L29" s="59">
        <f t="shared" si="4"/>
        <v>0</v>
      </c>
      <c r="M29" s="3"/>
      <c r="N29" s="49"/>
      <c r="O29" s="59">
        <f t="shared" si="5"/>
        <v>0</v>
      </c>
      <c r="P29" s="3"/>
      <c r="Q29" s="49"/>
      <c r="R29" s="59">
        <f t="shared" si="6"/>
        <v>0</v>
      </c>
      <c r="S29" s="3"/>
      <c r="T29" s="49"/>
      <c r="U29" s="59">
        <f t="shared" si="7"/>
        <v>0</v>
      </c>
      <c r="V29" s="3"/>
      <c r="W29" s="49"/>
      <c r="X29" s="59">
        <f t="shared" si="8"/>
        <v>0</v>
      </c>
      <c r="Y29" s="3"/>
      <c r="Z29" s="49"/>
      <c r="AA29" s="216">
        <f t="shared" si="9"/>
        <v>0</v>
      </c>
      <c r="AB29" s="3"/>
      <c r="AC29" s="49"/>
    </row>
    <row r="30" spans="1:29" ht="12" customHeight="1">
      <c r="A30" s="7">
        <v>23</v>
      </c>
      <c r="B30" s="10" t="s">
        <v>38</v>
      </c>
      <c r="C30" s="10">
        <v>19000</v>
      </c>
      <c r="D30" s="5">
        <f t="shared" si="1"/>
        <v>19000</v>
      </c>
      <c r="E30" s="215">
        <f t="shared" si="2"/>
        <v>19000</v>
      </c>
      <c r="F30" s="59">
        <f t="shared" si="0"/>
        <v>3000</v>
      </c>
      <c r="G30" s="3"/>
      <c r="H30" s="49">
        <v>3000</v>
      </c>
      <c r="I30" s="59">
        <f t="shared" si="3"/>
        <v>500</v>
      </c>
      <c r="J30" s="3"/>
      <c r="K30" s="49">
        <v>500</v>
      </c>
      <c r="L30" s="59">
        <f t="shared" si="4"/>
        <v>0</v>
      </c>
      <c r="M30" s="3"/>
      <c r="N30" s="49"/>
      <c r="O30" s="59">
        <f t="shared" si="5"/>
        <v>0</v>
      </c>
      <c r="P30" s="3"/>
      <c r="Q30" s="49"/>
      <c r="R30" s="59">
        <f t="shared" si="6"/>
        <v>0</v>
      </c>
      <c r="S30" s="3"/>
      <c r="T30" s="49"/>
      <c r="U30" s="59">
        <f t="shared" si="7"/>
        <v>0</v>
      </c>
      <c r="V30" s="3"/>
      <c r="W30" s="49"/>
      <c r="X30" s="59">
        <f t="shared" si="8"/>
        <v>12000</v>
      </c>
      <c r="Y30" s="3"/>
      <c r="Z30" s="49">
        <v>12000</v>
      </c>
      <c r="AA30" s="216">
        <f t="shared" si="9"/>
        <v>3500</v>
      </c>
      <c r="AB30" s="3"/>
      <c r="AC30" s="49">
        <v>3500</v>
      </c>
    </row>
    <row r="31" spans="1:29" ht="12" customHeight="1">
      <c r="A31" s="7">
        <v>24</v>
      </c>
      <c r="B31" s="10" t="s">
        <v>76</v>
      </c>
      <c r="C31" s="10"/>
      <c r="D31" s="5">
        <f t="shared" si="1"/>
        <v>0</v>
      </c>
      <c r="E31" s="215">
        <f t="shared" si="2"/>
        <v>0</v>
      </c>
      <c r="F31" s="59">
        <f t="shared" si="0"/>
        <v>0</v>
      </c>
      <c r="G31" s="3"/>
      <c r="H31" s="49"/>
      <c r="I31" s="59">
        <f t="shared" si="3"/>
        <v>0</v>
      </c>
      <c r="J31" s="3"/>
      <c r="K31" s="49"/>
      <c r="L31" s="59">
        <f t="shared" si="4"/>
        <v>0</v>
      </c>
      <c r="M31" s="3"/>
      <c r="N31" s="49"/>
      <c r="O31" s="59">
        <f t="shared" si="5"/>
        <v>0</v>
      </c>
      <c r="P31" s="3"/>
      <c r="Q31" s="49"/>
      <c r="R31" s="59">
        <f t="shared" si="6"/>
        <v>0</v>
      </c>
      <c r="S31" s="3"/>
      <c r="T31" s="49"/>
      <c r="U31" s="59">
        <f t="shared" si="7"/>
        <v>0</v>
      </c>
      <c r="V31" s="3"/>
      <c r="W31" s="49"/>
      <c r="X31" s="59">
        <f t="shared" si="8"/>
        <v>0</v>
      </c>
      <c r="Y31" s="3"/>
      <c r="Z31" s="49"/>
      <c r="AA31" s="216">
        <f t="shared" si="9"/>
        <v>0</v>
      </c>
      <c r="AB31" s="3"/>
      <c r="AC31" s="49"/>
    </row>
    <row r="32" spans="1:29" ht="12" customHeight="1">
      <c r="A32" s="7">
        <v>25</v>
      </c>
      <c r="B32" s="10" t="s">
        <v>37</v>
      </c>
      <c r="C32" s="10"/>
      <c r="D32" s="5">
        <f t="shared" si="1"/>
        <v>0</v>
      </c>
      <c r="E32" s="215">
        <f t="shared" si="2"/>
        <v>0</v>
      </c>
      <c r="F32" s="59">
        <f t="shared" si="0"/>
        <v>0</v>
      </c>
      <c r="G32" s="3"/>
      <c r="H32" s="49"/>
      <c r="I32" s="59">
        <f t="shared" si="3"/>
        <v>0</v>
      </c>
      <c r="J32" s="3"/>
      <c r="K32" s="49"/>
      <c r="L32" s="59">
        <f t="shared" si="4"/>
        <v>0</v>
      </c>
      <c r="M32" s="3"/>
      <c r="N32" s="49"/>
      <c r="O32" s="59">
        <f t="shared" si="5"/>
        <v>0</v>
      </c>
      <c r="P32" s="3"/>
      <c r="Q32" s="49"/>
      <c r="R32" s="59">
        <f t="shared" si="6"/>
        <v>0</v>
      </c>
      <c r="S32" s="3"/>
      <c r="T32" s="49"/>
      <c r="U32" s="59">
        <f t="shared" si="7"/>
        <v>0</v>
      </c>
      <c r="V32" s="3"/>
      <c r="W32" s="49"/>
      <c r="X32" s="59">
        <f t="shared" si="8"/>
        <v>0</v>
      </c>
      <c r="Y32" s="3"/>
      <c r="Z32" s="49"/>
      <c r="AA32" s="216">
        <f t="shared" si="9"/>
        <v>0</v>
      </c>
      <c r="AB32" s="3"/>
      <c r="AC32" s="49"/>
    </row>
    <row r="33" spans="1:29" ht="12" customHeight="1">
      <c r="A33" s="7">
        <v>26</v>
      </c>
      <c r="B33" s="10" t="s">
        <v>36</v>
      </c>
      <c r="C33" s="10"/>
      <c r="D33" s="5">
        <f t="shared" si="1"/>
        <v>0</v>
      </c>
      <c r="E33" s="215">
        <f t="shared" si="2"/>
        <v>0</v>
      </c>
      <c r="F33" s="59">
        <f t="shared" si="0"/>
        <v>0</v>
      </c>
      <c r="G33" s="3"/>
      <c r="H33" s="49"/>
      <c r="I33" s="59">
        <f t="shared" si="3"/>
        <v>0</v>
      </c>
      <c r="J33" s="3"/>
      <c r="K33" s="49"/>
      <c r="L33" s="59">
        <f t="shared" si="4"/>
        <v>0</v>
      </c>
      <c r="M33" s="3"/>
      <c r="N33" s="49"/>
      <c r="O33" s="59">
        <f t="shared" si="5"/>
        <v>0</v>
      </c>
      <c r="P33" s="3"/>
      <c r="Q33" s="49"/>
      <c r="R33" s="59">
        <f t="shared" si="6"/>
        <v>0</v>
      </c>
      <c r="S33" s="3"/>
      <c r="T33" s="49"/>
      <c r="U33" s="59">
        <f t="shared" si="7"/>
        <v>0</v>
      </c>
      <c r="V33" s="3"/>
      <c r="W33" s="49"/>
      <c r="X33" s="59">
        <f t="shared" si="8"/>
        <v>0</v>
      </c>
      <c r="Y33" s="3"/>
      <c r="Z33" s="49"/>
      <c r="AA33" s="216">
        <f t="shared" si="9"/>
        <v>0</v>
      </c>
      <c r="AB33" s="3"/>
      <c r="AC33" s="49"/>
    </row>
    <row r="34" spans="1:29" ht="12" customHeight="1">
      <c r="A34" s="7">
        <v>27</v>
      </c>
      <c r="B34" s="10" t="s">
        <v>77</v>
      </c>
      <c r="C34" s="10"/>
      <c r="D34" s="5">
        <f t="shared" si="1"/>
        <v>0</v>
      </c>
      <c r="E34" s="215">
        <f t="shared" si="2"/>
        <v>0</v>
      </c>
      <c r="F34" s="59">
        <f t="shared" si="0"/>
        <v>0</v>
      </c>
      <c r="G34" s="3"/>
      <c r="H34" s="49"/>
      <c r="I34" s="59">
        <f t="shared" si="3"/>
        <v>0</v>
      </c>
      <c r="J34" s="3"/>
      <c r="K34" s="49"/>
      <c r="L34" s="59">
        <f t="shared" si="4"/>
        <v>0</v>
      </c>
      <c r="M34" s="3"/>
      <c r="N34" s="49"/>
      <c r="O34" s="59">
        <f t="shared" si="5"/>
        <v>0</v>
      </c>
      <c r="P34" s="3"/>
      <c r="Q34" s="49"/>
      <c r="R34" s="59">
        <f t="shared" si="6"/>
        <v>0</v>
      </c>
      <c r="S34" s="3"/>
      <c r="T34" s="49"/>
      <c r="U34" s="59">
        <f t="shared" si="7"/>
        <v>0</v>
      </c>
      <c r="V34" s="3"/>
      <c r="W34" s="49"/>
      <c r="X34" s="59">
        <f t="shared" si="8"/>
        <v>0</v>
      </c>
      <c r="Y34" s="3"/>
      <c r="Z34" s="49"/>
      <c r="AA34" s="216">
        <f t="shared" si="9"/>
        <v>0</v>
      </c>
      <c r="AB34" s="3"/>
      <c r="AC34" s="49"/>
    </row>
    <row r="35" spans="1:29" ht="12" customHeight="1">
      <c r="A35" s="7">
        <v>28</v>
      </c>
      <c r="B35" s="10" t="s">
        <v>78</v>
      </c>
      <c r="C35" s="10"/>
      <c r="D35" s="5">
        <f t="shared" si="1"/>
        <v>0</v>
      </c>
      <c r="E35" s="215">
        <f t="shared" si="2"/>
        <v>0</v>
      </c>
      <c r="F35" s="59">
        <f t="shared" si="0"/>
        <v>0</v>
      </c>
      <c r="G35" s="3"/>
      <c r="H35" s="49"/>
      <c r="I35" s="59">
        <f t="shared" si="3"/>
        <v>0</v>
      </c>
      <c r="J35" s="3"/>
      <c r="K35" s="49"/>
      <c r="L35" s="59">
        <f t="shared" si="4"/>
        <v>0</v>
      </c>
      <c r="M35" s="3"/>
      <c r="N35" s="49"/>
      <c r="O35" s="59">
        <f t="shared" si="5"/>
        <v>0</v>
      </c>
      <c r="P35" s="3"/>
      <c r="Q35" s="49"/>
      <c r="R35" s="59">
        <f t="shared" si="6"/>
        <v>0</v>
      </c>
      <c r="S35" s="3"/>
      <c r="T35" s="49"/>
      <c r="U35" s="59">
        <f t="shared" si="7"/>
        <v>0</v>
      </c>
      <c r="V35" s="3"/>
      <c r="W35" s="49"/>
      <c r="X35" s="59">
        <f t="shared" si="8"/>
        <v>0</v>
      </c>
      <c r="Y35" s="3"/>
      <c r="Z35" s="49"/>
      <c r="AA35" s="216">
        <f t="shared" si="9"/>
        <v>0</v>
      </c>
      <c r="AB35" s="3"/>
      <c r="AC35" s="49"/>
    </row>
    <row r="36" spans="1:29" ht="12" customHeight="1">
      <c r="A36" s="7">
        <v>29</v>
      </c>
      <c r="B36" s="10" t="s">
        <v>79</v>
      </c>
      <c r="C36" s="10"/>
      <c r="D36" s="5">
        <f t="shared" si="1"/>
        <v>0</v>
      </c>
      <c r="E36" s="215">
        <f t="shared" si="2"/>
        <v>0</v>
      </c>
      <c r="F36" s="59">
        <f t="shared" si="0"/>
        <v>0</v>
      </c>
      <c r="G36" s="3"/>
      <c r="H36" s="49"/>
      <c r="I36" s="59">
        <f t="shared" si="3"/>
        <v>0</v>
      </c>
      <c r="J36" s="3"/>
      <c r="K36" s="49"/>
      <c r="L36" s="59">
        <f t="shared" si="4"/>
        <v>0</v>
      </c>
      <c r="M36" s="3"/>
      <c r="N36" s="49"/>
      <c r="O36" s="59">
        <f t="shared" si="5"/>
        <v>0</v>
      </c>
      <c r="P36" s="3"/>
      <c r="Q36" s="49"/>
      <c r="R36" s="59">
        <f t="shared" si="6"/>
        <v>0</v>
      </c>
      <c r="S36" s="3"/>
      <c r="T36" s="49"/>
      <c r="U36" s="59">
        <f t="shared" si="7"/>
        <v>0</v>
      </c>
      <c r="V36" s="3"/>
      <c r="W36" s="49"/>
      <c r="X36" s="59">
        <f t="shared" si="8"/>
        <v>0</v>
      </c>
      <c r="Y36" s="3"/>
      <c r="Z36" s="49"/>
      <c r="AA36" s="216">
        <f t="shared" si="9"/>
        <v>0</v>
      </c>
      <c r="AB36" s="3"/>
      <c r="AC36" s="49"/>
    </row>
    <row r="37" spans="1:29" ht="12" customHeight="1">
      <c r="A37" s="7">
        <v>30</v>
      </c>
      <c r="B37" s="10" t="s">
        <v>80</v>
      </c>
      <c r="C37" s="10">
        <v>10000</v>
      </c>
      <c r="D37" s="5">
        <f t="shared" si="1"/>
        <v>10000</v>
      </c>
      <c r="E37" s="215">
        <f t="shared" si="2"/>
        <v>10000</v>
      </c>
      <c r="F37" s="59">
        <f t="shared" si="0"/>
        <v>0</v>
      </c>
      <c r="G37" s="3"/>
      <c r="H37" s="49"/>
      <c r="I37" s="59">
        <f t="shared" si="3"/>
        <v>0</v>
      </c>
      <c r="J37" s="3"/>
      <c r="K37" s="49"/>
      <c r="L37" s="59">
        <f t="shared" si="4"/>
        <v>0</v>
      </c>
      <c r="M37" s="3"/>
      <c r="N37" s="49"/>
      <c r="O37" s="59">
        <f t="shared" si="5"/>
        <v>0</v>
      </c>
      <c r="P37" s="3"/>
      <c r="Q37" s="49"/>
      <c r="R37" s="59">
        <f t="shared" si="6"/>
        <v>0</v>
      </c>
      <c r="S37" s="3"/>
      <c r="T37" s="49"/>
      <c r="U37" s="59">
        <f t="shared" si="7"/>
        <v>0</v>
      </c>
      <c r="V37" s="3"/>
      <c r="W37" s="49"/>
      <c r="X37" s="59">
        <f t="shared" si="8"/>
        <v>10000</v>
      </c>
      <c r="Y37" s="3"/>
      <c r="Z37" s="49">
        <v>10000</v>
      </c>
      <c r="AA37" s="216">
        <f t="shared" si="9"/>
        <v>0</v>
      </c>
      <c r="AB37" s="3"/>
      <c r="AC37" s="49"/>
    </row>
    <row r="38" spans="1:29" ht="12" customHeight="1">
      <c r="A38" s="7">
        <v>31</v>
      </c>
      <c r="B38" s="10" t="s">
        <v>27</v>
      </c>
      <c r="C38" s="10"/>
      <c r="D38" s="5">
        <f t="shared" si="1"/>
        <v>0</v>
      </c>
      <c r="E38" s="215">
        <f t="shared" si="2"/>
        <v>0</v>
      </c>
      <c r="F38" s="59">
        <f t="shared" si="0"/>
        <v>0</v>
      </c>
      <c r="G38" s="3"/>
      <c r="H38" s="49"/>
      <c r="I38" s="59">
        <f t="shared" si="3"/>
        <v>0</v>
      </c>
      <c r="J38" s="3"/>
      <c r="K38" s="49"/>
      <c r="L38" s="59">
        <f t="shared" si="4"/>
        <v>0</v>
      </c>
      <c r="M38" s="3"/>
      <c r="N38" s="49"/>
      <c r="O38" s="59">
        <f t="shared" si="5"/>
        <v>0</v>
      </c>
      <c r="P38" s="3"/>
      <c r="Q38" s="49"/>
      <c r="R38" s="59">
        <f t="shared" si="6"/>
        <v>0</v>
      </c>
      <c r="S38" s="3"/>
      <c r="T38" s="49"/>
      <c r="U38" s="59">
        <f t="shared" si="7"/>
        <v>0</v>
      </c>
      <c r="V38" s="3"/>
      <c r="W38" s="49"/>
      <c r="X38" s="59">
        <f t="shared" si="8"/>
        <v>0</v>
      </c>
      <c r="Y38" s="3"/>
      <c r="Z38" s="49"/>
      <c r="AA38" s="216">
        <f t="shared" si="9"/>
        <v>0</v>
      </c>
      <c r="AB38" s="3"/>
      <c r="AC38" s="49"/>
    </row>
    <row r="39" spans="1:29" ht="12" customHeight="1">
      <c r="A39" s="7">
        <v>32</v>
      </c>
      <c r="B39" s="10" t="s">
        <v>26</v>
      </c>
      <c r="C39" s="10">
        <v>1650</v>
      </c>
      <c r="D39" s="5">
        <f t="shared" si="1"/>
        <v>1650</v>
      </c>
      <c r="E39" s="215">
        <f t="shared" si="2"/>
        <v>1650</v>
      </c>
      <c r="F39" s="59">
        <f t="shared" si="0"/>
        <v>0</v>
      </c>
      <c r="G39" s="3"/>
      <c r="H39" s="49"/>
      <c r="I39" s="59">
        <f t="shared" si="3"/>
        <v>0</v>
      </c>
      <c r="J39" s="3"/>
      <c r="K39" s="49"/>
      <c r="L39" s="59">
        <f t="shared" si="4"/>
        <v>0</v>
      </c>
      <c r="M39" s="3"/>
      <c r="N39" s="49"/>
      <c r="O39" s="59">
        <f t="shared" si="5"/>
        <v>0</v>
      </c>
      <c r="P39" s="3"/>
      <c r="Q39" s="49"/>
      <c r="R39" s="59">
        <f t="shared" si="6"/>
        <v>0</v>
      </c>
      <c r="S39" s="3"/>
      <c r="T39" s="49"/>
      <c r="U39" s="59">
        <f t="shared" si="7"/>
        <v>0</v>
      </c>
      <c r="V39" s="3"/>
      <c r="W39" s="49"/>
      <c r="X39" s="59">
        <f t="shared" si="8"/>
        <v>1650</v>
      </c>
      <c r="Y39" s="3"/>
      <c r="Z39" s="49">
        <v>1650</v>
      </c>
      <c r="AA39" s="216">
        <f t="shared" si="9"/>
        <v>0</v>
      </c>
      <c r="AB39" s="3"/>
      <c r="AC39" s="49"/>
    </row>
    <row r="40" spans="1:29" ht="12" customHeight="1">
      <c r="A40" s="7">
        <v>33</v>
      </c>
      <c r="B40" s="10" t="s">
        <v>46</v>
      </c>
      <c r="C40" s="10"/>
      <c r="D40" s="5">
        <f t="shared" si="1"/>
        <v>0</v>
      </c>
      <c r="E40" s="215">
        <f t="shared" si="2"/>
        <v>0</v>
      </c>
      <c r="F40" s="59">
        <f t="shared" si="0"/>
        <v>0</v>
      </c>
      <c r="G40" s="3"/>
      <c r="H40" s="49"/>
      <c r="I40" s="59">
        <f t="shared" si="3"/>
        <v>0</v>
      </c>
      <c r="J40" s="3"/>
      <c r="K40" s="49"/>
      <c r="L40" s="59">
        <f t="shared" si="4"/>
        <v>0</v>
      </c>
      <c r="M40" s="3"/>
      <c r="N40" s="49"/>
      <c r="O40" s="59">
        <f t="shared" si="5"/>
        <v>0</v>
      </c>
      <c r="P40" s="3"/>
      <c r="Q40" s="49"/>
      <c r="R40" s="59">
        <f t="shared" si="6"/>
        <v>0</v>
      </c>
      <c r="S40" s="3"/>
      <c r="T40" s="49"/>
      <c r="U40" s="59">
        <f t="shared" si="7"/>
        <v>0</v>
      </c>
      <c r="V40" s="3"/>
      <c r="W40" s="49"/>
      <c r="X40" s="59">
        <f t="shared" si="8"/>
        <v>0</v>
      </c>
      <c r="Y40" s="3"/>
      <c r="Z40" s="49"/>
      <c r="AA40" s="216">
        <f t="shared" si="9"/>
        <v>0</v>
      </c>
      <c r="AB40" s="3"/>
      <c r="AC40" s="49"/>
    </row>
    <row r="41" spans="1:29" ht="12" customHeight="1">
      <c r="A41" s="7">
        <v>34</v>
      </c>
      <c r="B41" s="10" t="s">
        <v>45</v>
      </c>
      <c r="C41" s="10">
        <v>23000</v>
      </c>
      <c r="D41" s="5">
        <f t="shared" si="1"/>
        <v>22000</v>
      </c>
      <c r="E41" s="215">
        <f t="shared" si="2"/>
        <v>22000</v>
      </c>
      <c r="F41" s="59">
        <f t="shared" si="0"/>
        <v>4100</v>
      </c>
      <c r="G41" s="3"/>
      <c r="H41" s="49">
        <v>4100</v>
      </c>
      <c r="I41" s="59">
        <f t="shared" si="3"/>
        <v>0</v>
      </c>
      <c r="J41" s="3"/>
      <c r="K41" s="49"/>
      <c r="L41" s="59">
        <f t="shared" si="4"/>
        <v>0</v>
      </c>
      <c r="M41" s="3"/>
      <c r="N41" s="49"/>
      <c r="O41" s="59">
        <f t="shared" si="5"/>
        <v>0</v>
      </c>
      <c r="P41" s="3"/>
      <c r="Q41" s="49"/>
      <c r="R41" s="59">
        <f t="shared" si="6"/>
        <v>0</v>
      </c>
      <c r="S41" s="3"/>
      <c r="T41" s="49"/>
      <c r="U41" s="59">
        <f t="shared" si="7"/>
        <v>0</v>
      </c>
      <c r="V41" s="3"/>
      <c r="W41" s="49"/>
      <c r="X41" s="59">
        <f t="shared" si="8"/>
        <v>11400</v>
      </c>
      <c r="Y41" s="3"/>
      <c r="Z41" s="49">
        <v>11400</v>
      </c>
      <c r="AA41" s="216">
        <f t="shared" si="9"/>
        <v>6500</v>
      </c>
      <c r="AB41" s="3"/>
      <c r="AC41" s="49">
        <v>6500</v>
      </c>
    </row>
    <row r="42" spans="1:29" ht="12" customHeight="1">
      <c r="A42" s="7">
        <v>35</v>
      </c>
      <c r="B42" s="10" t="s">
        <v>81</v>
      </c>
      <c r="C42" s="10"/>
      <c r="D42" s="5">
        <f t="shared" si="1"/>
        <v>0</v>
      </c>
      <c r="E42" s="215">
        <f t="shared" si="2"/>
        <v>0</v>
      </c>
      <c r="F42" s="59">
        <f t="shared" si="0"/>
        <v>0</v>
      </c>
      <c r="G42" s="3"/>
      <c r="H42" s="49"/>
      <c r="I42" s="59">
        <f t="shared" si="3"/>
        <v>0</v>
      </c>
      <c r="J42" s="3"/>
      <c r="K42" s="49"/>
      <c r="L42" s="59">
        <f t="shared" si="4"/>
        <v>0</v>
      </c>
      <c r="M42" s="3"/>
      <c r="N42" s="49"/>
      <c r="O42" s="59">
        <f t="shared" si="5"/>
        <v>0</v>
      </c>
      <c r="P42" s="3"/>
      <c r="Q42" s="49"/>
      <c r="R42" s="59">
        <f t="shared" si="6"/>
        <v>0</v>
      </c>
      <c r="S42" s="3"/>
      <c r="T42" s="49"/>
      <c r="U42" s="59">
        <f t="shared" si="7"/>
        <v>0</v>
      </c>
      <c r="V42" s="3"/>
      <c r="W42" s="49"/>
      <c r="X42" s="59">
        <f t="shared" si="8"/>
        <v>0</v>
      </c>
      <c r="Y42" s="3"/>
      <c r="Z42" s="49"/>
      <c r="AA42" s="216">
        <f t="shared" si="9"/>
        <v>0</v>
      </c>
      <c r="AB42" s="3"/>
      <c r="AC42" s="49"/>
    </row>
    <row r="43" spans="1:29" ht="12" customHeight="1">
      <c r="A43" s="7">
        <v>36</v>
      </c>
      <c r="B43" s="10" t="s">
        <v>6</v>
      </c>
      <c r="C43" s="10"/>
      <c r="D43" s="5">
        <f t="shared" si="1"/>
        <v>0</v>
      </c>
      <c r="E43" s="215">
        <f t="shared" si="2"/>
        <v>0</v>
      </c>
      <c r="F43" s="59">
        <f t="shared" si="0"/>
        <v>0</v>
      </c>
      <c r="G43" s="3"/>
      <c r="H43" s="49"/>
      <c r="I43" s="59">
        <f t="shared" si="3"/>
        <v>0</v>
      </c>
      <c r="J43" s="3"/>
      <c r="K43" s="49"/>
      <c r="L43" s="59">
        <f t="shared" si="4"/>
        <v>0</v>
      </c>
      <c r="M43" s="3"/>
      <c r="N43" s="49"/>
      <c r="O43" s="59">
        <f t="shared" si="5"/>
        <v>0</v>
      </c>
      <c r="P43" s="3"/>
      <c r="Q43" s="49"/>
      <c r="R43" s="59">
        <f t="shared" si="6"/>
        <v>0</v>
      </c>
      <c r="S43" s="3"/>
      <c r="T43" s="49"/>
      <c r="U43" s="59">
        <f t="shared" si="7"/>
        <v>0</v>
      </c>
      <c r="V43" s="3"/>
      <c r="W43" s="49"/>
      <c r="X43" s="59">
        <f t="shared" si="8"/>
        <v>0</v>
      </c>
      <c r="Y43" s="3"/>
      <c r="Z43" s="49"/>
      <c r="AA43" s="216">
        <f t="shared" si="9"/>
        <v>0</v>
      </c>
      <c r="AB43" s="3"/>
      <c r="AC43" s="49"/>
    </row>
    <row r="44" spans="1:29" ht="12" customHeight="1">
      <c r="A44" s="7">
        <v>37</v>
      </c>
      <c r="B44" s="10" t="s">
        <v>48</v>
      </c>
      <c r="C44" s="10"/>
      <c r="D44" s="5">
        <f t="shared" si="1"/>
        <v>0</v>
      </c>
      <c r="E44" s="215">
        <f t="shared" si="2"/>
        <v>0</v>
      </c>
      <c r="F44" s="59">
        <f t="shared" si="0"/>
        <v>0</v>
      </c>
      <c r="G44" s="3"/>
      <c r="H44" s="49"/>
      <c r="I44" s="59">
        <f t="shared" si="3"/>
        <v>0</v>
      </c>
      <c r="J44" s="3"/>
      <c r="K44" s="49"/>
      <c r="L44" s="59">
        <f t="shared" si="4"/>
        <v>0</v>
      </c>
      <c r="M44" s="3"/>
      <c r="N44" s="49"/>
      <c r="O44" s="59">
        <f t="shared" si="5"/>
        <v>0</v>
      </c>
      <c r="P44" s="3"/>
      <c r="Q44" s="49"/>
      <c r="R44" s="59">
        <f t="shared" si="6"/>
        <v>0</v>
      </c>
      <c r="S44" s="3"/>
      <c r="T44" s="49"/>
      <c r="U44" s="59">
        <f t="shared" si="7"/>
        <v>0</v>
      </c>
      <c r="V44" s="3"/>
      <c r="W44" s="49"/>
      <c r="X44" s="59">
        <f t="shared" si="8"/>
        <v>0</v>
      </c>
      <c r="Y44" s="3"/>
      <c r="Z44" s="49"/>
      <c r="AA44" s="216">
        <f t="shared" si="9"/>
        <v>0</v>
      </c>
      <c r="AB44" s="3"/>
      <c r="AC44" s="49"/>
    </row>
    <row r="45" spans="1:29" ht="12" customHeight="1">
      <c r="A45" s="7">
        <v>38</v>
      </c>
      <c r="B45" s="10" t="s">
        <v>47</v>
      </c>
      <c r="C45" s="10">
        <v>1500</v>
      </c>
      <c r="D45" s="5">
        <f t="shared" si="1"/>
        <v>1500</v>
      </c>
      <c r="E45" s="215">
        <f t="shared" si="2"/>
        <v>1500</v>
      </c>
      <c r="F45" s="59">
        <f t="shared" si="0"/>
        <v>0</v>
      </c>
      <c r="G45" s="3"/>
      <c r="H45" s="49"/>
      <c r="I45" s="59">
        <f t="shared" si="3"/>
        <v>0</v>
      </c>
      <c r="J45" s="3"/>
      <c r="K45" s="49"/>
      <c r="L45" s="59">
        <f t="shared" si="4"/>
        <v>0</v>
      </c>
      <c r="M45" s="3"/>
      <c r="N45" s="49"/>
      <c r="O45" s="59">
        <f t="shared" si="5"/>
        <v>0</v>
      </c>
      <c r="P45" s="3"/>
      <c r="Q45" s="49"/>
      <c r="R45" s="59">
        <f t="shared" si="6"/>
        <v>0</v>
      </c>
      <c r="S45" s="3"/>
      <c r="T45" s="49"/>
      <c r="U45" s="59">
        <f t="shared" si="7"/>
        <v>0</v>
      </c>
      <c r="V45" s="3"/>
      <c r="W45" s="49"/>
      <c r="X45" s="59">
        <f t="shared" si="8"/>
        <v>1500</v>
      </c>
      <c r="Y45" s="3"/>
      <c r="Z45" s="49">
        <v>1500</v>
      </c>
      <c r="AA45" s="216">
        <f t="shared" si="9"/>
        <v>0</v>
      </c>
      <c r="AB45" s="3"/>
      <c r="AC45" s="49"/>
    </row>
    <row r="46" spans="1:29" ht="12" customHeight="1">
      <c r="A46" s="7">
        <v>39</v>
      </c>
      <c r="B46" s="10" t="s">
        <v>53</v>
      </c>
      <c r="C46" s="10"/>
      <c r="D46" s="5">
        <f t="shared" si="1"/>
        <v>0</v>
      </c>
      <c r="E46" s="215">
        <f t="shared" si="2"/>
        <v>0</v>
      </c>
      <c r="F46" s="59">
        <f t="shared" si="0"/>
        <v>0</v>
      </c>
      <c r="G46" s="3"/>
      <c r="H46" s="49"/>
      <c r="I46" s="59">
        <f t="shared" si="3"/>
        <v>0</v>
      </c>
      <c r="J46" s="3"/>
      <c r="K46" s="49"/>
      <c r="L46" s="59">
        <f t="shared" si="4"/>
        <v>0</v>
      </c>
      <c r="M46" s="3"/>
      <c r="N46" s="49"/>
      <c r="O46" s="59">
        <f t="shared" si="5"/>
        <v>0</v>
      </c>
      <c r="P46" s="3"/>
      <c r="Q46" s="49"/>
      <c r="R46" s="59">
        <f t="shared" si="6"/>
        <v>0</v>
      </c>
      <c r="S46" s="3"/>
      <c r="T46" s="49"/>
      <c r="U46" s="59">
        <f t="shared" si="7"/>
        <v>0</v>
      </c>
      <c r="V46" s="3"/>
      <c r="W46" s="49"/>
      <c r="X46" s="59">
        <f t="shared" si="8"/>
        <v>0</v>
      </c>
      <c r="Y46" s="3"/>
      <c r="Z46" s="49"/>
      <c r="AA46" s="216">
        <f t="shared" si="9"/>
        <v>0</v>
      </c>
      <c r="AB46" s="3"/>
      <c r="AC46" s="49"/>
    </row>
    <row r="47" spans="1:29" ht="12" customHeight="1">
      <c r="A47" s="7">
        <v>40</v>
      </c>
      <c r="B47" s="10" t="s">
        <v>3</v>
      </c>
      <c r="C47" s="10">
        <v>89191</v>
      </c>
      <c r="D47" s="5">
        <f t="shared" si="1"/>
        <v>87991</v>
      </c>
      <c r="E47" s="215">
        <f t="shared" si="2"/>
        <v>87991</v>
      </c>
      <c r="F47" s="59">
        <f t="shared" si="0"/>
        <v>14300</v>
      </c>
      <c r="G47" s="3"/>
      <c r="H47" s="49">
        <v>14300</v>
      </c>
      <c r="I47" s="59">
        <f t="shared" si="3"/>
        <v>0</v>
      </c>
      <c r="J47" s="3"/>
      <c r="K47" s="49"/>
      <c r="L47" s="59">
        <f t="shared" si="4"/>
        <v>4500</v>
      </c>
      <c r="M47" s="3"/>
      <c r="N47" s="49">
        <v>4500</v>
      </c>
      <c r="O47" s="59">
        <f t="shared" si="5"/>
        <v>7510</v>
      </c>
      <c r="P47" s="3"/>
      <c r="Q47" s="49">
        <v>7510</v>
      </c>
      <c r="R47" s="59">
        <f t="shared" si="6"/>
        <v>5862</v>
      </c>
      <c r="S47" s="3"/>
      <c r="T47" s="49">
        <v>5862</v>
      </c>
      <c r="U47" s="59">
        <f t="shared" si="7"/>
        <v>0</v>
      </c>
      <c r="V47" s="3"/>
      <c r="W47" s="49"/>
      <c r="X47" s="59">
        <f t="shared" si="8"/>
        <v>38819</v>
      </c>
      <c r="Y47" s="3"/>
      <c r="Z47" s="49">
        <f>38819</f>
        <v>38819</v>
      </c>
      <c r="AA47" s="216">
        <f t="shared" si="9"/>
        <v>17000</v>
      </c>
      <c r="AB47" s="3"/>
      <c r="AC47" s="49">
        <v>17000</v>
      </c>
    </row>
    <row r="48" spans="1:29" ht="12" customHeight="1">
      <c r="A48" s="7">
        <v>41</v>
      </c>
      <c r="B48" s="10" t="s">
        <v>41</v>
      </c>
      <c r="C48" s="10">
        <v>4500</v>
      </c>
      <c r="D48" s="5">
        <f t="shared" si="1"/>
        <v>9000</v>
      </c>
      <c r="E48" s="215">
        <f t="shared" si="2"/>
        <v>9000</v>
      </c>
      <c r="F48" s="59">
        <f t="shared" si="0"/>
        <v>0</v>
      </c>
      <c r="G48" s="3"/>
      <c r="H48" s="49"/>
      <c r="I48" s="59">
        <f t="shared" si="3"/>
        <v>0</v>
      </c>
      <c r="J48" s="3"/>
      <c r="K48" s="49"/>
      <c r="L48" s="59">
        <f t="shared" si="4"/>
        <v>4500</v>
      </c>
      <c r="M48" s="3"/>
      <c r="N48" s="49">
        <v>4500</v>
      </c>
      <c r="O48" s="59">
        <f t="shared" si="5"/>
        <v>0</v>
      </c>
      <c r="P48" s="3"/>
      <c r="Q48" s="49"/>
      <c r="R48" s="59">
        <f t="shared" si="6"/>
        <v>4500</v>
      </c>
      <c r="S48" s="3"/>
      <c r="T48" s="49">
        <v>4500</v>
      </c>
      <c r="U48" s="59">
        <f t="shared" si="7"/>
        <v>0</v>
      </c>
      <c r="V48" s="3"/>
      <c r="W48" s="49"/>
      <c r="X48" s="59">
        <f t="shared" si="8"/>
        <v>0</v>
      </c>
      <c r="Y48" s="3"/>
      <c r="Z48" s="49"/>
      <c r="AA48" s="216">
        <f t="shared" si="9"/>
        <v>0</v>
      </c>
      <c r="AB48" s="3"/>
      <c r="AC48" s="49"/>
    </row>
    <row r="49" spans="1:29" ht="12" customHeight="1">
      <c r="A49" s="7">
        <v>42</v>
      </c>
      <c r="B49" s="10" t="s">
        <v>5</v>
      </c>
      <c r="C49" s="10">
        <v>2500</v>
      </c>
      <c r="D49" s="5">
        <f t="shared" si="1"/>
        <v>2500</v>
      </c>
      <c r="E49" s="215">
        <f t="shared" si="2"/>
        <v>2500</v>
      </c>
      <c r="F49" s="59">
        <f t="shared" si="0"/>
        <v>0</v>
      </c>
      <c r="G49" s="3"/>
      <c r="H49" s="49"/>
      <c r="I49" s="59">
        <f t="shared" si="3"/>
        <v>0</v>
      </c>
      <c r="J49" s="3"/>
      <c r="K49" s="49"/>
      <c r="L49" s="59">
        <f t="shared" si="4"/>
        <v>0</v>
      </c>
      <c r="M49" s="3"/>
      <c r="N49" s="49"/>
      <c r="O49" s="59">
        <f t="shared" si="5"/>
        <v>0</v>
      </c>
      <c r="P49" s="3"/>
      <c r="Q49" s="49"/>
      <c r="R49" s="59">
        <f t="shared" si="6"/>
        <v>0</v>
      </c>
      <c r="S49" s="3"/>
      <c r="T49" s="49"/>
      <c r="U49" s="59">
        <f t="shared" si="7"/>
        <v>0</v>
      </c>
      <c r="V49" s="3"/>
      <c r="W49" s="49"/>
      <c r="X49" s="59">
        <f t="shared" si="8"/>
        <v>2500</v>
      </c>
      <c r="Y49" s="3"/>
      <c r="Z49" s="49">
        <v>2500</v>
      </c>
      <c r="AA49" s="216">
        <f t="shared" si="9"/>
        <v>0</v>
      </c>
      <c r="AB49" s="3"/>
      <c r="AC49" s="49"/>
    </row>
    <row r="50" spans="1:29" ht="12">
      <c r="A50" s="7">
        <v>43</v>
      </c>
      <c r="B50" s="10" t="s">
        <v>11</v>
      </c>
      <c r="C50" s="10">
        <v>13350</v>
      </c>
      <c r="D50" s="5">
        <f t="shared" si="1"/>
        <v>13350</v>
      </c>
      <c r="E50" s="215">
        <f t="shared" si="2"/>
        <v>13350</v>
      </c>
      <c r="F50" s="59">
        <f t="shared" si="0"/>
        <v>500</v>
      </c>
      <c r="G50" s="63"/>
      <c r="H50" s="217">
        <v>500</v>
      </c>
      <c r="I50" s="59">
        <f t="shared" si="3"/>
        <v>650</v>
      </c>
      <c r="J50" s="63"/>
      <c r="K50" s="217">
        <v>650</v>
      </c>
      <c r="L50" s="59">
        <f t="shared" si="4"/>
        <v>0</v>
      </c>
      <c r="M50" s="63"/>
      <c r="N50" s="217"/>
      <c r="O50" s="59">
        <f t="shared" si="5"/>
        <v>0</v>
      </c>
      <c r="P50" s="63"/>
      <c r="Q50" s="217"/>
      <c r="R50" s="59">
        <f t="shared" si="6"/>
        <v>0</v>
      </c>
      <c r="S50" s="63"/>
      <c r="T50" s="217"/>
      <c r="U50" s="59">
        <f t="shared" si="7"/>
        <v>0</v>
      </c>
      <c r="V50" s="63"/>
      <c r="W50" s="217"/>
      <c r="X50" s="59">
        <f t="shared" si="8"/>
        <v>8500</v>
      </c>
      <c r="Y50" s="63"/>
      <c r="Z50" s="217">
        <v>8500</v>
      </c>
      <c r="AA50" s="216">
        <f t="shared" si="9"/>
        <v>3700</v>
      </c>
      <c r="AB50" s="63"/>
      <c r="AC50" s="218">
        <v>3700</v>
      </c>
    </row>
    <row r="51" spans="1:29" ht="12">
      <c r="A51" s="7">
        <v>44</v>
      </c>
      <c r="B51" s="10" t="s">
        <v>42</v>
      </c>
      <c r="C51" s="10"/>
      <c r="D51" s="5">
        <f t="shared" si="1"/>
        <v>0</v>
      </c>
      <c r="E51" s="215">
        <f t="shared" si="2"/>
        <v>0</v>
      </c>
      <c r="F51" s="59">
        <f t="shared" si="0"/>
        <v>0</v>
      </c>
      <c r="G51" s="3"/>
      <c r="H51" s="49"/>
      <c r="I51" s="59">
        <f t="shared" si="3"/>
        <v>0</v>
      </c>
      <c r="J51" s="3"/>
      <c r="K51" s="49"/>
      <c r="L51" s="59">
        <f t="shared" si="4"/>
        <v>0</v>
      </c>
      <c r="M51" s="3"/>
      <c r="N51" s="49"/>
      <c r="O51" s="59">
        <f t="shared" si="5"/>
        <v>0</v>
      </c>
      <c r="P51" s="3"/>
      <c r="Q51" s="49"/>
      <c r="R51" s="59">
        <f t="shared" si="6"/>
        <v>0</v>
      </c>
      <c r="S51" s="3"/>
      <c r="T51" s="49"/>
      <c r="U51" s="59">
        <f t="shared" si="7"/>
        <v>0</v>
      </c>
      <c r="V51" s="3"/>
      <c r="W51" s="49"/>
      <c r="X51" s="59">
        <f t="shared" si="8"/>
        <v>0</v>
      </c>
      <c r="Y51" s="3"/>
      <c r="Z51" s="49"/>
      <c r="AA51" s="216">
        <f t="shared" si="9"/>
        <v>0</v>
      </c>
      <c r="AB51" s="3"/>
      <c r="AC51" s="49"/>
    </row>
    <row r="52" spans="1:29" ht="12">
      <c r="A52" s="7">
        <v>45</v>
      </c>
      <c r="B52" s="10" t="s">
        <v>7</v>
      </c>
      <c r="C52" s="10"/>
      <c r="D52" s="5">
        <f t="shared" si="1"/>
        <v>0</v>
      </c>
      <c r="E52" s="215">
        <f t="shared" si="2"/>
        <v>0</v>
      </c>
      <c r="F52" s="59">
        <f t="shared" si="0"/>
        <v>0</v>
      </c>
      <c r="G52" s="3"/>
      <c r="H52" s="49"/>
      <c r="I52" s="59">
        <f t="shared" si="3"/>
        <v>0</v>
      </c>
      <c r="J52" s="3"/>
      <c r="K52" s="49"/>
      <c r="L52" s="59">
        <f t="shared" si="4"/>
        <v>0</v>
      </c>
      <c r="M52" s="3"/>
      <c r="N52" s="49"/>
      <c r="O52" s="59">
        <f t="shared" si="5"/>
        <v>0</v>
      </c>
      <c r="P52" s="3"/>
      <c r="Q52" s="49"/>
      <c r="R52" s="59">
        <f t="shared" si="6"/>
        <v>0</v>
      </c>
      <c r="S52" s="3"/>
      <c r="T52" s="49"/>
      <c r="U52" s="59">
        <f t="shared" si="7"/>
        <v>0</v>
      </c>
      <c r="V52" s="3"/>
      <c r="W52" s="49"/>
      <c r="X52" s="59">
        <f t="shared" si="8"/>
        <v>0</v>
      </c>
      <c r="Y52" s="3"/>
      <c r="Z52" s="49"/>
      <c r="AA52" s="216">
        <f t="shared" si="9"/>
        <v>0</v>
      </c>
      <c r="AB52" s="3"/>
      <c r="AC52" s="49"/>
    </row>
    <row r="53" spans="1:29" ht="24">
      <c r="A53" s="7">
        <v>46</v>
      </c>
      <c r="B53" s="10" t="s">
        <v>82</v>
      </c>
      <c r="C53" s="10">
        <v>11058</v>
      </c>
      <c r="D53" s="5">
        <f t="shared" si="1"/>
        <v>11058</v>
      </c>
      <c r="E53" s="215">
        <f t="shared" si="2"/>
        <v>11058</v>
      </c>
      <c r="F53" s="59">
        <f t="shared" si="0"/>
        <v>0</v>
      </c>
      <c r="G53" s="3"/>
      <c r="H53" s="49"/>
      <c r="I53" s="59">
        <f t="shared" si="3"/>
        <v>0</v>
      </c>
      <c r="J53" s="3"/>
      <c r="K53" s="49"/>
      <c r="L53" s="59">
        <f t="shared" si="4"/>
        <v>0</v>
      </c>
      <c r="M53" s="3"/>
      <c r="N53" s="49"/>
      <c r="O53" s="59">
        <f t="shared" si="5"/>
        <v>0</v>
      </c>
      <c r="P53" s="3"/>
      <c r="Q53" s="49"/>
      <c r="R53" s="59">
        <f t="shared" si="6"/>
        <v>0</v>
      </c>
      <c r="S53" s="3"/>
      <c r="T53" s="49"/>
      <c r="U53" s="59">
        <f t="shared" si="7"/>
        <v>0</v>
      </c>
      <c r="V53" s="3"/>
      <c r="W53" s="49"/>
      <c r="X53" s="59">
        <f t="shared" si="8"/>
        <v>11058</v>
      </c>
      <c r="Y53" s="3"/>
      <c r="Z53" s="49">
        <f>3870+7188</f>
        <v>11058</v>
      </c>
      <c r="AA53" s="216">
        <f t="shared" si="9"/>
        <v>0</v>
      </c>
      <c r="AB53" s="3"/>
      <c r="AC53" s="49"/>
    </row>
    <row r="54" spans="1:29" s="82" customFormat="1" ht="12.75" thickBot="1">
      <c r="A54" s="9"/>
      <c r="B54" s="8" t="s">
        <v>12</v>
      </c>
      <c r="C54" s="81">
        <f aca="true" t="shared" si="10" ref="C54:W54">SUM(C8:C53)</f>
        <v>381022</v>
      </c>
      <c r="D54" s="63">
        <f t="shared" si="10"/>
        <v>381022</v>
      </c>
      <c r="E54" s="219">
        <f>H54+K54+N54+Q54+T54+W54+Z54+AC54</f>
        <v>381022</v>
      </c>
      <c r="F54" s="220">
        <f t="shared" si="10"/>
        <v>35200</v>
      </c>
      <c r="G54" s="221">
        <f t="shared" si="10"/>
        <v>0</v>
      </c>
      <c r="H54" s="222">
        <f t="shared" si="10"/>
        <v>35200</v>
      </c>
      <c r="I54" s="220">
        <f t="shared" si="10"/>
        <v>1806</v>
      </c>
      <c r="J54" s="221">
        <f t="shared" si="10"/>
        <v>0</v>
      </c>
      <c r="K54" s="222">
        <f t="shared" si="10"/>
        <v>1806</v>
      </c>
      <c r="L54" s="220">
        <f t="shared" si="10"/>
        <v>17600</v>
      </c>
      <c r="M54" s="221">
        <f t="shared" si="10"/>
        <v>0</v>
      </c>
      <c r="N54" s="222">
        <f t="shared" si="10"/>
        <v>17600</v>
      </c>
      <c r="O54" s="220">
        <f t="shared" si="10"/>
        <v>15470</v>
      </c>
      <c r="P54" s="221">
        <f t="shared" si="10"/>
        <v>0</v>
      </c>
      <c r="Q54" s="222">
        <f t="shared" si="10"/>
        <v>15470</v>
      </c>
      <c r="R54" s="220">
        <f t="shared" si="10"/>
        <v>21444</v>
      </c>
      <c r="S54" s="221">
        <f t="shared" si="10"/>
        <v>0</v>
      </c>
      <c r="T54" s="222">
        <f t="shared" si="10"/>
        <v>21444</v>
      </c>
      <c r="U54" s="220">
        <f t="shared" si="10"/>
        <v>6250</v>
      </c>
      <c r="V54" s="221">
        <f t="shared" si="10"/>
        <v>0</v>
      </c>
      <c r="W54" s="222">
        <f t="shared" si="10"/>
        <v>6250</v>
      </c>
      <c r="X54" s="220">
        <f aca="true" t="shared" si="11" ref="X54:AC54">SUM(X8:X53)</f>
        <v>206052</v>
      </c>
      <c r="Y54" s="221">
        <f t="shared" si="11"/>
        <v>0</v>
      </c>
      <c r="Z54" s="222">
        <f t="shared" si="11"/>
        <v>206052</v>
      </c>
      <c r="AA54" s="220">
        <f t="shared" si="11"/>
        <v>77200</v>
      </c>
      <c r="AB54" s="221">
        <f t="shared" si="11"/>
        <v>0</v>
      </c>
      <c r="AC54" s="222">
        <f t="shared" si="11"/>
        <v>77200</v>
      </c>
    </row>
    <row r="55" spans="6:29" ht="12">
      <c r="F55" s="4"/>
      <c r="G55" s="4"/>
      <c r="H55" s="4"/>
      <c r="I55" s="4"/>
      <c r="J55" s="4"/>
      <c r="K55" s="61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6:29" ht="27" customHeight="1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5:29" ht="25.5" customHeight="1">
      <c r="E57" s="61">
        <f>C54-E54</f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6:29" ht="12" customHeight="1" hidden="1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6:29" ht="1.5" customHeight="1" hidden="1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6:29" ht="12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6:29" ht="3" customHeight="1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6:29" ht="12" customHeight="1" hidden="1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6:29" ht="12" customHeight="1" hidden="1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6:29" ht="12" customHeight="1" hidden="1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6:29" ht="12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6:29" ht="12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6:29" ht="12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6:29" ht="12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6:29" ht="12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6:29" ht="12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6:29" ht="12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6:29" ht="12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6:29" ht="12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6:29" ht="12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6:29" ht="12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6:29" ht="12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6:29" ht="12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6:29" ht="12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6:29" ht="12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6:29" ht="12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6:29" ht="12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6:29" ht="12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6:29" ht="12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6:29" ht="12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6:29" ht="12"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6:29" ht="12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6:29" ht="12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6:29" ht="12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6:29" ht="12"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6:29" ht="12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6:29" ht="12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6:29" ht="12"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6:29" ht="12"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6:29" ht="12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6:29" ht="12"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6:29" ht="12"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6:29" ht="12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6:29" ht="12"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6:29" ht="12"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6:29" ht="12"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6:29" ht="12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6:29" ht="12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6:29" ht="12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6:29" ht="12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6:29" ht="12"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6:29" ht="12"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6:29" ht="12"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6:29" ht="12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6:29" ht="12"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6:29" ht="12"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6:29" ht="12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6:29" ht="12"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6:29" ht="12"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6:29" ht="12"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6:29" ht="12"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6:29" ht="12"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6:29" ht="12"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6:29" ht="12"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6:29" ht="12"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6:29" ht="12"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</sheetData>
  <sheetProtection/>
  <mergeCells count="45">
    <mergeCell ref="J5:J6"/>
    <mergeCell ref="K5:K6"/>
    <mergeCell ref="U2:W3"/>
    <mergeCell ref="U4:W4"/>
    <mergeCell ref="O2:Q3"/>
    <mergeCell ref="O4:Q4"/>
    <mergeCell ref="O5:O6"/>
    <mergeCell ref="N5:N6"/>
    <mergeCell ref="I2:K3"/>
    <mergeCell ref="I4:K4"/>
    <mergeCell ref="C2:C6"/>
    <mergeCell ref="F2:H3"/>
    <mergeCell ref="F4:H4"/>
    <mergeCell ref="F5:F6"/>
    <mergeCell ref="G5:G6"/>
    <mergeCell ref="H5:H6"/>
    <mergeCell ref="I5:I6"/>
    <mergeCell ref="B1:Z1"/>
    <mergeCell ref="X2:Z3"/>
    <mergeCell ref="V5:V6"/>
    <mergeCell ref="W5:W6"/>
    <mergeCell ref="P5:P6"/>
    <mergeCell ref="Q5:Q6"/>
    <mergeCell ref="L2:N3"/>
    <mergeCell ref="L4:N4"/>
    <mergeCell ref="L5:L6"/>
    <mergeCell ref="M5:M6"/>
    <mergeCell ref="Y5:Y6"/>
    <mergeCell ref="Z5:Z6"/>
    <mergeCell ref="AA5:AA6"/>
    <mergeCell ref="AB5:AB6"/>
    <mergeCell ref="R4:T4"/>
    <mergeCell ref="R5:R6"/>
    <mergeCell ref="S5:S6"/>
    <mergeCell ref="T5:T6"/>
    <mergeCell ref="A2:A6"/>
    <mergeCell ref="D2:D6"/>
    <mergeCell ref="B2:B6"/>
    <mergeCell ref="AC5:AC6"/>
    <mergeCell ref="R2:T3"/>
    <mergeCell ref="U5:U6"/>
    <mergeCell ref="AA2:AC3"/>
    <mergeCell ref="X4:Z4"/>
    <mergeCell ref="AA4:AC4"/>
    <mergeCell ref="X5:X6"/>
  </mergeCells>
  <printOptions/>
  <pageMargins left="0.1968503937007874" right="0.31496062992125984" top="0.15748031496062992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20"/>
  <sheetViews>
    <sheetView zoomScalePageLayoutView="0" workbookViewId="0" topLeftCell="A1">
      <pane xSplit="4" ySplit="7" topLeftCell="E32" activePane="bottomRight" state="frozen"/>
      <selection pane="topLeft" activeCell="V70" sqref="V70"/>
      <selection pane="topRight" activeCell="V70" sqref="V70"/>
      <selection pane="bottomLeft" activeCell="V70" sqref="V70"/>
      <selection pane="bottomRight" activeCell="K30" sqref="K30"/>
    </sheetView>
  </sheetViews>
  <sheetFormatPr defaultColWidth="9.140625" defaultRowHeight="12.75"/>
  <cols>
    <col min="1" max="1" width="4.7109375" style="14" customWidth="1"/>
    <col min="2" max="2" width="27.7109375" style="14" customWidth="1"/>
    <col min="3" max="3" width="8.28125" style="14" customWidth="1"/>
    <col min="4" max="4" width="10.7109375" style="14" customWidth="1"/>
    <col min="5" max="5" width="9.57421875" style="14" customWidth="1"/>
    <col min="6" max="6" width="8.421875" style="14" customWidth="1"/>
    <col min="7" max="7" width="5.00390625" style="14" customWidth="1"/>
    <col min="8" max="8" width="8.28125" style="14" customWidth="1"/>
    <col min="9" max="9" width="10.28125" style="14" customWidth="1"/>
    <col min="10" max="10" width="7.57421875" style="14" customWidth="1"/>
    <col min="11" max="11" width="10.57421875" style="14" customWidth="1"/>
    <col min="12" max="16384" width="9.140625" style="14" customWidth="1"/>
  </cols>
  <sheetData>
    <row r="1" spans="1:9" s="21" customFormat="1" ht="75" customHeight="1" thickBot="1">
      <c r="A1" s="26"/>
      <c r="B1" s="120" t="s">
        <v>120</v>
      </c>
      <c r="C1" s="120"/>
      <c r="D1" s="120"/>
      <c r="E1" s="120"/>
      <c r="F1" s="120"/>
      <c r="G1" s="120"/>
      <c r="H1" s="120"/>
      <c r="I1" s="24"/>
    </row>
    <row r="2" spans="1:11" s="17" customFormat="1" ht="12" customHeight="1">
      <c r="A2" s="96" t="s">
        <v>0</v>
      </c>
      <c r="B2" s="101" t="s">
        <v>1</v>
      </c>
      <c r="C2" s="98" t="s">
        <v>86</v>
      </c>
      <c r="D2" s="98" t="s">
        <v>87</v>
      </c>
      <c r="E2" s="51"/>
      <c r="F2" s="105" t="s">
        <v>70</v>
      </c>
      <c r="G2" s="106"/>
      <c r="H2" s="107"/>
      <c r="I2" s="96" t="s">
        <v>71</v>
      </c>
      <c r="J2" s="101"/>
      <c r="K2" s="113"/>
    </row>
    <row r="3" spans="1:11" s="17" customFormat="1" ht="72.75" customHeight="1">
      <c r="A3" s="97"/>
      <c r="B3" s="102"/>
      <c r="C3" s="99"/>
      <c r="D3" s="99"/>
      <c r="E3" s="53"/>
      <c r="F3" s="108"/>
      <c r="G3" s="109"/>
      <c r="H3" s="110"/>
      <c r="I3" s="97"/>
      <c r="J3" s="102"/>
      <c r="K3" s="114"/>
    </row>
    <row r="4" spans="1:11" s="17" customFormat="1" ht="12" customHeight="1">
      <c r="A4" s="97"/>
      <c r="B4" s="102"/>
      <c r="C4" s="99"/>
      <c r="D4" s="99"/>
      <c r="E4" s="53"/>
      <c r="F4" s="115">
        <v>21</v>
      </c>
      <c r="G4" s="116"/>
      <c r="H4" s="117"/>
      <c r="I4" s="115">
        <v>22</v>
      </c>
      <c r="J4" s="116"/>
      <c r="K4" s="117"/>
    </row>
    <row r="5" spans="1:11" s="17" customFormat="1" ht="25.5" customHeight="1">
      <c r="A5" s="97"/>
      <c r="B5" s="102"/>
      <c r="C5" s="99"/>
      <c r="D5" s="99"/>
      <c r="E5" s="53" t="s">
        <v>116</v>
      </c>
      <c r="F5" s="111" t="s">
        <v>18</v>
      </c>
      <c r="G5" s="118" t="s">
        <v>58</v>
      </c>
      <c r="H5" s="103" t="s">
        <v>59</v>
      </c>
      <c r="I5" s="111" t="s">
        <v>18</v>
      </c>
      <c r="J5" s="118" t="s">
        <v>58</v>
      </c>
      <c r="K5" s="103" t="s">
        <v>59</v>
      </c>
    </row>
    <row r="6" spans="1:11" s="17" customFormat="1" ht="11.25" customHeight="1" thickBot="1">
      <c r="A6" s="97"/>
      <c r="B6" s="102"/>
      <c r="C6" s="100"/>
      <c r="D6" s="100"/>
      <c r="E6" s="52"/>
      <c r="F6" s="112"/>
      <c r="G6" s="119"/>
      <c r="H6" s="104"/>
      <c r="I6" s="112"/>
      <c r="J6" s="119"/>
      <c r="K6" s="104"/>
    </row>
    <row r="7" spans="1:11" ht="12" customHeight="1">
      <c r="A7" s="22" t="s">
        <v>21</v>
      </c>
      <c r="B7" s="23"/>
      <c r="C7" s="11"/>
      <c r="D7" s="11"/>
      <c r="E7" s="43"/>
      <c r="F7" s="32"/>
      <c r="G7" s="33"/>
      <c r="H7" s="34"/>
      <c r="I7" s="35"/>
      <c r="J7" s="33"/>
      <c r="K7" s="34"/>
    </row>
    <row r="8" spans="1:11" ht="12" customHeight="1">
      <c r="A8" s="27">
        <v>47</v>
      </c>
      <c r="B8" s="28" t="s">
        <v>2</v>
      </c>
      <c r="C8" s="12">
        <v>6520</v>
      </c>
      <c r="D8" s="12">
        <f>H8+K8</f>
        <v>6520</v>
      </c>
      <c r="E8" s="44">
        <f>H8+K8</f>
        <v>6520</v>
      </c>
      <c r="F8" s="15">
        <f>H8</f>
        <v>6520</v>
      </c>
      <c r="G8" s="6"/>
      <c r="H8" s="16">
        <v>6520</v>
      </c>
      <c r="I8" s="19">
        <f>K8</f>
        <v>0</v>
      </c>
      <c r="J8" s="6"/>
      <c r="K8" s="16"/>
    </row>
    <row r="9" spans="1:11" ht="12" customHeight="1">
      <c r="A9" s="27">
        <v>48</v>
      </c>
      <c r="B9" s="28" t="s">
        <v>60</v>
      </c>
      <c r="C9" s="12"/>
      <c r="D9" s="12">
        <f aca="true" t="shared" si="0" ref="D9:D49">H9+K9</f>
        <v>0</v>
      </c>
      <c r="E9" s="44">
        <f aca="true" t="shared" si="1" ref="E9:E50">H9+K9</f>
        <v>0</v>
      </c>
      <c r="F9" s="15">
        <f aca="true" t="shared" si="2" ref="F9:F49">H9</f>
        <v>0</v>
      </c>
      <c r="G9" s="6"/>
      <c r="H9" s="16"/>
      <c r="I9" s="19">
        <f aca="true" t="shared" si="3" ref="I9:I49">K9</f>
        <v>0</v>
      </c>
      <c r="J9" s="6"/>
      <c r="K9" s="16"/>
    </row>
    <row r="10" spans="1:11" ht="12" customHeight="1">
      <c r="A10" s="27">
        <v>49</v>
      </c>
      <c r="B10" s="28" t="s">
        <v>61</v>
      </c>
      <c r="C10" s="12"/>
      <c r="D10" s="12">
        <f t="shared" si="0"/>
        <v>0</v>
      </c>
      <c r="E10" s="44">
        <f t="shared" si="1"/>
        <v>0</v>
      </c>
      <c r="F10" s="15">
        <f t="shared" si="2"/>
        <v>0</v>
      </c>
      <c r="G10" s="6"/>
      <c r="H10" s="16"/>
      <c r="I10" s="19">
        <f t="shared" si="3"/>
        <v>0</v>
      </c>
      <c r="J10" s="6"/>
      <c r="K10" s="16"/>
    </row>
    <row r="11" spans="1:11" ht="12" customHeight="1">
      <c r="A11" s="27">
        <v>50</v>
      </c>
      <c r="B11" s="28" t="s">
        <v>23</v>
      </c>
      <c r="C11" s="12"/>
      <c r="D11" s="12">
        <f t="shared" si="0"/>
        <v>0</v>
      </c>
      <c r="E11" s="44">
        <f t="shared" si="1"/>
        <v>0</v>
      </c>
      <c r="F11" s="15">
        <f t="shared" si="2"/>
        <v>0</v>
      </c>
      <c r="G11" s="6"/>
      <c r="H11" s="16"/>
      <c r="I11" s="19">
        <f t="shared" si="3"/>
        <v>0</v>
      </c>
      <c r="J11" s="6"/>
      <c r="K11" s="16"/>
    </row>
    <row r="12" spans="1:11" ht="12" customHeight="1">
      <c r="A12" s="27">
        <v>51</v>
      </c>
      <c r="B12" s="28" t="s">
        <v>22</v>
      </c>
      <c r="C12" s="12"/>
      <c r="D12" s="12">
        <f t="shared" si="0"/>
        <v>0</v>
      </c>
      <c r="E12" s="44">
        <f t="shared" si="1"/>
        <v>0</v>
      </c>
      <c r="F12" s="15">
        <f t="shared" si="2"/>
        <v>0</v>
      </c>
      <c r="G12" s="6"/>
      <c r="H12" s="16"/>
      <c r="I12" s="19">
        <f t="shared" si="3"/>
        <v>0</v>
      </c>
      <c r="J12" s="6"/>
      <c r="K12" s="16"/>
    </row>
    <row r="13" spans="1:11" ht="12" customHeight="1">
      <c r="A13" s="27">
        <v>52</v>
      </c>
      <c r="B13" s="28" t="s">
        <v>25</v>
      </c>
      <c r="C13" s="12"/>
      <c r="D13" s="12">
        <f t="shared" si="0"/>
        <v>0</v>
      </c>
      <c r="E13" s="44">
        <f t="shared" si="1"/>
        <v>0</v>
      </c>
      <c r="F13" s="15">
        <f t="shared" si="2"/>
        <v>0</v>
      </c>
      <c r="G13" s="6"/>
      <c r="H13" s="16"/>
      <c r="I13" s="19">
        <f t="shared" si="3"/>
        <v>0</v>
      </c>
      <c r="J13" s="6"/>
      <c r="K13" s="16"/>
    </row>
    <row r="14" spans="1:11" ht="12" customHeight="1">
      <c r="A14" s="27">
        <v>53</v>
      </c>
      <c r="B14" s="28" t="s">
        <v>24</v>
      </c>
      <c r="C14" s="12"/>
      <c r="D14" s="12">
        <f t="shared" si="0"/>
        <v>0</v>
      </c>
      <c r="E14" s="44">
        <f t="shared" si="1"/>
        <v>0</v>
      </c>
      <c r="F14" s="15">
        <f t="shared" si="2"/>
        <v>0</v>
      </c>
      <c r="G14" s="6"/>
      <c r="H14" s="16"/>
      <c r="I14" s="19">
        <f t="shared" si="3"/>
        <v>0</v>
      </c>
      <c r="J14" s="6"/>
      <c r="K14" s="16"/>
    </row>
    <row r="15" spans="1:11" ht="12" customHeight="1">
      <c r="A15" s="27">
        <v>54</v>
      </c>
      <c r="B15" s="28" t="s">
        <v>27</v>
      </c>
      <c r="C15" s="12"/>
      <c r="D15" s="12">
        <f t="shared" si="0"/>
        <v>0</v>
      </c>
      <c r="E15" s="44">
        <f t="shared" si="1"/>
        <v>0</v>
      </c>
      <c r="F15" s="15">
        <f t="shared" si="2"/>
        <v>0</v>
      </c>
      <c r="G15" s="6"/>
      <c r="H15" s="16"/>
      <c r="I15" s="19">
        <f t="shared" si="3"/>
        <v>0</v>
      </c>
      <c r="J15" s="6"/>
      <c r="K15" s="16"/>
    </row>
    <row r="16" spans="1:11" ht="12" customHeight="1">
      <c r="A16" s="27">
        <v>55</v>
      </c>
      <c r="B16" s="28" t="s">
        <v>26</v>
      </c>
      <c r="C16" s="12"/>
      <c r="D16" s="12">
        <f t="shared" si="0"/>
        <v>0</v>
      </c>
      <c r="E16" s="44">
        <f t="shared" si="1"/>
        <v>0</v>
      </c>
      <c r="F16" s="15">
        <f t="shared" si="2"/>
        <v>0</v>
      </c>
      <c r="G16" s="6"/>
      <c r="H16" s="16"/>
      <c r="I16" s="19">
        <f t="shared" si="3"/>
        <v>0</v>
      </c>
      <c r="J16" s="6"/>
      <c r="K16" s="16"/>
    </row>
    <row r="17" spans="1:11" ht="12" customHeight="1">
      <c r="A17" s="27">
        <v>56</v>
      </c>
      <c r="B17" s="28" t="s">
        <v>29</v>
      </c>
      <c r="C17" s="12"/>
      <c r="D17" s="12">
        <f t="shared" si="0"/>
        <v>0</v>
      </c>
      <c r="E17" s="44">
        <f t="shared" si="1"/>
        <v>0</v>
      </c>
      <c r="F17" s="15">
        <f t="shared" si="2"/>
        <v>0</v>
      </c>
      <c r="G17" s="6"/>
      <c r="H17" s="16"/>
      <c r="I17" s="19">
        <f t="shared" si="3"/>
        <v>0</v>
      </c>
      <c r="J17" s="6"/>
      <c r="K17" s="16"/>
    </row>
    <row r="18" spans="1:11" ht="12" customHeight="1">
      <c r="A18" s="27">
        <v>57</v>
      </c>
      <c r="B18" s="29" t="s">
        <v>28</v>
      </c>
      <c r="C18" s="12"/>
      <c r="D18" s="12">
        <f t="shared" si="0"/>
        <v>0</v>
      </c>
      <c r="E18" s="44">
        <f t="shared" si="1"/>
        <v>0</v>
      </c>
      <c r="F18" s="15">
        <f t="shared" si="2"/>
        <v>0</v>
      </c>
      <c r="G18" s="6"/>
      <c r="H18" s="16"/>
      <c r="I18" s="19">
        <f t="shared" si="3"/>
        <v>0</v>
      </c>
      <c r="J18" s="6"/>
      <c r="K18" s="16"/>
    </row>
    <row r="19" spans="1:11" ht="12" customHeight="1">
      <c r="A19" s="27">
        <v>58</v>
      </c>
      <c r="B19" s="29" t="s">
        <v>31</v>
      </c>
      <c r="C19" s="12"/>
      <c r="D19" s="12">
        <f t="shared" si="0"/>
        <v>0</v>
      </c>
      <c r="E19" s="44">
        <f t="shared" si="1"/>
        <v>0</v>
      </c>
      <c r="F19" s="15">
        <f t="shared" si="2"/>
        <v>0</v>
      </c>
      <c r="G19" s="6"/>
      <c r="H19" s="16"/>
      <c r="I19" s="19">
        <f t="shared" si="3"/>
        <v>0</v>
      </c>
      <c r="J19" s="6"/>
      <c r="K19" s="16"/>
    </row>
    <row r="20" spans="1:11" ht="12" customHeight="1">
      <c r="A20" s="27">
        <v>59</v>
      </c>
      <c r="B20" s="29" t="s">
        <v>30</v>
      </c>
      <c r="C20" s="12"/>
      <c r="D20" s="12">
        <f t="shared" si="0"/>
        <v>0</v>
      </c>
      <c r="E20" s="44">
        <f t="shared" si="1"/>
        <v>0</v>
      </c>
      <c r="F20" s="15">
        <f t="shared" si="2"/>
        <v>0</v>
      </c>
      <c r="G20" s="6"/>
      <c r="H20" s="16"/>
      <c r="I20" s="19">
        <f t="shared" si="3"/>
        <v>0</v>
      </c>
      <c r="J20" s="6"/>
      <c r="K20" s="16"/>
    </row>
    <row r="21" spans="1:11" ht="12" customHeight="1">
      <c r="A21" s="27">
        <v>60</v>
      </c>
      <c r="B21" s="29" t="s">
        <v>62</v>
      </c>
      <c r="C21" s="12"/>
      <c r="D21" s="12">
        <f t="shared" si="0"/>
        <v>0</v>
      </c>
      <c r="E21" s="44">
        <f t="shared" si="1"/>
        <v>0</v>
      </c>
      <c r="F21" s="15">
        <f t="shared" si="2"/>
        <v>0</v>
      </c>
      <c r="G21" s="6"/>
      <c r="H21" s="16"/>
      <c r="I21" s="19">
        <f t="shared" si="3"/>
        <v>0</v>
      </c>
      <c r="J21" s="6"/>
      <c r="K21" s="16"/>
    </row>
    <row r="22" spans="1:11" ht="12" customHeight="1">
      <c r="A22" s="27">
        <v>61</v>
      </c>
      <c r="B22" s="29" t="s">
        <v>63</v>
      </c>
      <c r="C22" s="12"/>
      <c r="D22" s="12">
        <f t="shared" si="0"/>
        <v>0</v>
      </c>
      <c r="E22" s="44">
        <f t="shared" si="1"/>
        <v>0</v>
      </c>
      <c r="F22" s="15">
        <f t="shared" si="2"/>
        <v>0</v>
      </c>
      <c r="G22" s="6"/>
      <c r="H22" s="16"/>
      <c r="I22" s="19">
        <f t="shared" si="3"/>
        <v>0</v>
      </c>
      <c r="J22" s="6"/>
      <c r="K22" s="16"/>
    </row>
    <row r="23" spans="1:11" ht="12" customHeight="1">
      <c r="A23" s="27">
        <v>62</v>
      </c>
      <c r="B23" s="29" t="s">
        <v>13</v>
      </c>
      <c r="C23" s="12"/>
      <c r="D23" s="12">
        <f t="shared" si="0"/>
        <v>0</v>
      </c>
      <c r="E23" s="44">
        <f t="shared" si="1"/>
        <v>0</v>
      </c>
      <c r="F23" s="15">
        <f t="shared" si="2"/>
        <v>0</v>
      </c>
      <c r="G23" s="6"/>
      <c r="H23" s="16"/>
      <c r="I23" s="19">
        <f t="shared" si="3"/>
        <v>0</v>
      </c>
      <c r="J23" s="6"/>
      <c r="K23" s="16"/>
    </row>
    <row r="24" spans="1:11" ht="12" customHeight="1">
      <c r="A24" s="27">
        <v>63</v>
      </c>
      <c r="B24" s="29" t="s">
        <v>37</v>
      </c>
      <c r="C24" s="12"/>
      <c r="D24" s="12">
        <f t="shared" si="0"/>
        <v>0</v>
      </c>
      <c r="E24" s="44">
        <f t="shared" si="1"/>
        <v>0</v>
      </c>
      <c r="F24" s="15">
        <f t="shared" si="2"/>
        <v>0</v>
      </c>
      <c r="G24" s="6"/>
      <c r="H24" s="16"/>
      <c r="I24" s="19">
        <f t="shared" si="3"/>
        <v>0</v>
      </c>
      <c r="J24" s="6"/>
      <c r="K24" s="16"/>
    </row>
    <row r="25" spans="1:11" ht="12" customHeight="1">
      <c r="A25" s="27">
        <v>64</v>
      </c>
      <c r="B25" s="29" t="s">
        <v>36</v>
      </c>
      <c r="C25" s="12"/>
      <c r="D25" s="12">
        <f t="shared" si="0"/>
        <v>0</v>
      </c>
      <c r="E25" s="44">
        <f t="shared" si="1"/>
        <v>0</v>
      </c>
      <c r="F25" s="15">
        <f t="shared" si="2"/>
        <v>0</v>
      </c>
      <c r="G25" s="6"/>
      <c r="H25" s="16"/>
      <c r="I25" s="19">
        <f t="shared" si="3"/>
        <v>0</v>
      </c>
      <c r="J25" s="6"/>
      <c r="K25" s="16"/>
    </row>
    <row r="26" spans="1:11" ht="12" customHeight="1">
      <c r="A26" s="27">
        <v>65</v>
      </c>
      <c r="B26" s="29" t="s">
        <v>33</v>
      </c>
      <c r="C26" s="12"/>
      <c r="D26" s="12">
        <f t="shared" si="0"/>
        <v>0</v>
      </c>
      <c r="E26" s="44">
        <f t="shared" si="1"/>
        <v>0</v>
      </c>
      <c r="F26" s="15">
        <f t="shared" si="2"/>
        <v>0</v>
      </c>
      <c r="G26" s="6"/>
      <c r="H26" s="16"/>
      <c r="I26" s="19">
        <f t="shared" si="3"/>
        <v>0</v>
      </c>
      <c r="J26" s="6"/>
      <c r="K26" s="16"/>
    </row>
    <row r="27" spans="1:11" ht="12" customHeight="1">
      <c r="A27" s="27">
        <v>66</v>
      </c>
      <c r="B27" s="29" t="s">
        <v>32</v>
      </c>
      <c r="C27" s="12">
        <v>6800</v>
      </c>
      <c r="D27" s="12">
        <f t="shared" si="0"/>
        <v>6800</v>
      </c>
      <c r="E27" s="44">
        <f t="shared" si="1"/>
        <v>6800</v>
      </c>
      <c r="F27" s="15">
        <f t="shared" si="2"/>
        <v>6800</v>
      </c>
      <c r="G27" s="6"/>
      <c r="H27" s="16">
        <v>6800</v>
      </c>
      <c r="I27" s="19">
        <f t="shared" si="3"/>
        <v>0</v>
      </c>
      <c r="J27" s="6"/>
      <c r="K27" s="16"/>
    </row>
    <row r="28" spans="1:11" ht="12" customHeight="1">
      <c r="A28" s="27">
        <v>67</v>
      </c>
      <c r="B28" s="29" t="s">
        <v>64</v>
      </c>
      <c r="C28" s="12"/>
      <c r="D28" s="12">
        <f t="shared" si="0"/>
        <v>0</v>
      </c>
      <c r="E28" s="44">
        <f t="shared" si="1"/>
        <v>0</v>
      </c>
      <c r="F28" s="15">
        <f t="shared" si="2"/>
        <v>0</v>
      </c>
      <c r="G28" s="6"/>
      <c r="H28" s="16"/>
      <c r="I28" s="19">
        <f t="shared" si="3"/>
        <v>0</v>
      </c>
      <c r="J28" s="6"/>
      <c r="K28" s="16"/>
    </row>
    <row r="29" spans="1:11" ht="12" customHeight="1">
      <c r="A29" s="27">
        <v>68</v>
      </c>
      <c r="B29" s="29" t="s">
        <v>65</v>
      </c>
      <c r="C29" s="12"/>
      <c r="D29" s="12">
        <f t="shared" si="0"/>
        <v>0</v>
      </c>
      <c r="E29" s="44">
        <f t="shared" si="1"/>
        <v>0</v>
      </c>
      <c r="F29" s="15">
        <f t="shared" si="2"/>
        <v>0</v>
      </c>
      <c r="G29" s="6"/>
      <c r="H29" s="16"/>
      <c r="I29" s="19">
        <f t="shared" si="3"/>
        <v>0</v>
      </c>
      <c r="J29" s="6"/>
      <c r="K29" s="16"/>
    </row>
    <row r="30" spans="1:11" ht="12" customHeight="1">
      <c r="A30" s="27">
        <v>69</v>
      </c>
      <c r="B30" s="29" t="s">
        <v>66</v>
      </c>
      <c r="C30" s="12">
        <v>4914</v>
      </c>
      <c r="D30" s="12">
        <f t="shared" si="0"/>
        <v>4914</v>
      </c>
      <c r="E30" s="44">
        <f t="shared" si="1"/>
        <v>4914</v>
      </c>
      <c r="F30" s="15">
        <f t="shared" si="2"/>
        <v>0</v>
      </c>
      <c r="G30" s="6"/>
      <c r="H30" s="16"/>
      <c r="I30" s="19">
        <f t="shared" si="3"/>
        <v>4914</v>
      </c>
      <c r="J30" s="6"/>
      <c r="K30" s="16">
        <v>4914</v>
      </c>
    </row>
    <row r="31" spans="1:11" ht="12" customHeight="1">
      <c r="A31" s="27">
        <v>70</v>
      </c>
      <c r="B31" s="29" t="s">
        <v>39</v>
      </c>
      <c r="C31" s="12"/>
      <c r="D31" s="12">
        <f t="shared" si="0"/>
        <v>0</v>
      </c>
      <c r="E31" s="44">
        <f t="shared" si="1"/>
        <v>0</v>
      </c>
      <c r="F31" s="15">
        <f t="shared" si="2"/>
        <v>0</v>
      </c>
      <c r="G31" s="6"/>
      <c r="H31" s="16"/>
      <c r="I31" s="19">
        <f t="shared" si="3"/>
        <v>0</v>
      </c>
      <c r="J31" s="6"/>
      <c r="K31" s="16"/>
    </row>
    <row r="32" spans="1:11" ht="12" customHeight="1">
      <c r="A32" s="27">
        <v>71</v>
      </c>
      <c r="B32" s="29" t="s">
        <v>38</v>
      </c>
      <c r="C32" s="12"/>
      <c r="D32" s="12">
        <f t="shared" si="0"/>
        <v>0</v>
      </c>
      <c r="E32" s="44">
        <f t="shared" si="1"/>
        <v>0</v>
      </c>
      <c r="F32" s="15">
        <f t="shared" si="2"/>
        <v>0</v>
      </c>
      <c r="G32" s="6"/>
      <c r="H32" s="16"/>
      <c r="I32" s="19">
        <f t="shared" si="3"/>
        <v>0</v>
      </c>
      <c r="J32" s="6"/>
      <c r="K32" s="16"/>
    </row>
    <row r="33" spans="1:11" ht="12" customHeight="1">
      <c r="A33" s="27">
        <v>72</v>
      </c>
      <c r="B33" s="29" t="s">
        <v>3</v>
      </c>
      <c r="C33" s="12">
        <v>12616</v>
      </c>
      <c r="D33" s="12">
        <f t="shared" si="0"/>
        <v>12616</v>
      </c>
      <c r="E33" s="44">
        <f t="shared" si="1"/>
        <v>12616</v>
      </c>
      <c r="F33" s="15">
        <f t="shared" si="2"/>
        <v>8300</v>
      </c>
      <c r="G33" s="6"/>
      <c r="H33" s="16">
        <v>8300</v>
      </c>
      <c r="I33" s="19">
        <f t="shared" si="3"/>
        <v>4316</v>
      </c>
      <c r="J33" s="6"/>
      <c r="K33" s="16">
        <v>4316</v>
      </c>
    </row>
    <row r="34" spans="1:11" ht="12" customHeight="1">
      <c r="A34" s="27">
        <v>73</v>
      </c>
      <c r="B34" s="29" t="s">
        <v>43</v>
      </c>
      <c r="C34" s="12">
        <v>6048</v>
      </c>
      <c r="D34" s="12">
        <f t="shared" si="0"/>
        <v>6048</v>
      </c>
      <c r="E34" s="44">
        <f t="shared" si="1"/>
        <v>6048</v>
      </c>
      <c r="F34" s="15">
        <f t="shared" si="2"/>
        <v>5040</v>
      </c>
      <c r="G34" s="6"/>
      <c r="H34" s="16">
        <v>5040</v>
      </c>
      <c r="I34" s="19">
        <f t="shared" si="3"/>
        <v>1008</v>
      </c>
      <c r="J34" s="6"/>
      <c r="K34" s="16">
        <v>1008</v>
      </c>
    </row>
    <row r="35" spans="1:11" ht="12" customHeight="1">
      <c r="A35" s="27">
        <v>74</v>
      </c>
      <c r="B35" s="29" t="s">
        <v>67</v>
      </c>
      <c r="C35" s="12">
        <v>9570</v>
      </c>
      <c r="D35" s="12">
        <f t="shared" si="0"/>
        <v>9570</v>
      </c>
      <c r="E35" s="44">
        <f t="shared" si="1"/>
        <v>9570</v>
      </c>
      <c r="F35" s="15">
        <f t="shared" si="2"/>
        <v>6600</v>
      </c>
      <c r="G35" s="6"/>
      <c r="H35" s="16">
        <v>6600</v>
      </c>
      <c r="I35" s="19">
        <f t="shared" si="3"/>
        <v>2970</v>
      </c>
      <c r="J35" s="6"/>
      <c r="K35" s="16">
        <v>2970</v>
      </c>
    </row>
    <row r="36" spans="1:11" ht="12" customHeight="1">
      <c r="A36" s="27">
        <v>75</v>
      </c>
      <c r="B36" s="29" t="s">
        <v>34</v>
      </c>
      <c r="C36" s="12"/>
      <c r="D36" s="12">
        <f t="shared" si="0"/>
        <v>0</v>
      </c>
      <c r="E36" s="44">
        <f t="shared" si="1"/>
        <v>0</v>
      </c>
      <c r="F36" s="15">
        <f t="shared" si="2"/>
        <v>0</v>
      </c>
      <c r="G36" s="6"/>
      <c r="H36" s="16"/>
      <c r="I36" s="19">
        <f t="shared" si="3"/>
        <v>0</v>
      </c>
      <c r="J36" s="6"/>
      <c r="K36" s="16"/>
    </row>
    <row r="37" spans="1:11" ht="12" customHeight="1">
      <c r="A37" s="27">
        <v>76</v>
      </c>
      <c r="B37" s="29" t="s">
        <v>35</v>
      </c>
      <c r="C37" s="12"/>
      <c r="D37" s="12">
        <f t="shared" si="0"/>
        <v>0</v>
      </c>
      <c r="E37" s="44">
        <f t="shared" si="1"/>
        <v>0</v>
      </c>
      <c r="F37" s="15">
        <f t="shared" si="2"/>
        <v>0</v>
      </c>
      <c r="G37" s="6"/>
      <c r="H37" s="16"/>
      <c r="I37" s="19">
        <f t="shared" si="3"/>
        <v>0</v>
      </c>
      <c r="J37" s="6"/>
      <c r="K37" s="16"/>
    </row>
    <row r="38" spans="1:11" ht="12" customHeight="1">
      <c r="A38" s="27">
        <v>77</v>
      </c>
      <c r="B38" s="29" t="s">
        <v>14</v>
      </c>
      <c r="C38" s="12"/>
      <c r="D38" s="12">
        <f t="shared" si="0"/>
        <v>0</v>
      </c>
      <c r="E38" s="44">
        <f t="shared" si="1"/>
        <v>0</v>
      </c>
      <c r="F38" s="15">
        <f t="shared" si="2"/>
        <v>0</v>
      </c>
      <c r="G38" s="6"/>
      <c r="H38" s="16"/>
      <c r="I38" s="19">
        <f t="shared" si="3"/>
        <v>0</v>
      </c>
      <c r="J38" s="6"/>
      <c r="K38" s="16"/>
    </row>
    <row r="39" spans="1:11" ht="12" customHeight="1">
      <c r="A39" s="27">
        <v>78</v>
      </c>
      <c r="B39" s="30" t="s">
        <v>6</v>
      </c>
      <c r="C39" s="12"/>
      <c r="D39" s="12">
        <f t="shared" si="0"/>
        <v>0</v>
      </c>
      <c r="E39" s="44">
        <f t="shared" si="1"/>
        <v>0</v>
      </c>
      <c r="F39" s="15">
        <f t="shared" si="2"/>
        <v>0</v>
      </c>
      <c r="G39" s="6"/>
      <c r="H39" s="16"/>
      <c r="I39" s="19">
        <f t="shared" si="3"/>
        <v>0</v>
      </c>
      <c r="J39" s="6"/>
      <c r="K39" s="16"/>
    </row>
    <row r="40" spans="1:11" ht="12" customHeight="1">
      <c r="A40" s="27">
        <v>79</v>
      </c>
      <c r="B40" s="29" t="s">
        <v>68</v>
      </c>
      <c r="C40" s="12"/>
      <c r="D40" s="12">
        <f t="shared" si="0"/>
        <v>0</v>
      </c>
      <c r="E40" s="44">
        <f t="shared" si="1"/>
        <v>0</v>
      </c>
      <c r="F40" s="15">
        <f t="shared" si="2"/>
        <v>0</v>
      </c>
      <c r="G40" s="6"/>
      <c r="H40" s="16"/>
      <c r="I40" s="19">
        <f t="shared" si="3"/>
        <v>0</v>
      </c>
      <c r="J40" s="6"/>
      <c r="K40" s="16"/>
    </row>
    <row r="41" spans="1:11" ht="12" customHeight="1">
      <c r="A41" s="27">
        <v>80</v>
      </c>
      <c r="B41" s="29" t="s">
        <v>15</v>
      </c>
      <c r="C41" s="12">
        <v>3804</v>
      </c>
      <c r="D41" s="12">
        <f t="shared" si="0"/>
        <v>3804</v>
      </c>
      <c r="E41" s="44">
        <f t="shared" si="1"/>
        <v>3804</v>
      </c>
      <c r="F41" s="15">
        <f t="shared" si="2"/>
        <v>2536</v>
      </c>
      <c r="G41" s="6"/>
      <c r="H41" s="16">
        <v>2536</v>
      </c>
      <c r="I41" s="19">
        <f t="shared" si="3"/>
        <v>1268</v>
      </c>
      <c r="J41" s="6"/>
      <c r="K41" s="16">
        <v>1268</v>
      </c>
    </row>
    <row r="42" spans="1:11" ht="12" customHeight="1">
      <c r="A42" s="27">
        <v>81</v>
      </c>
      <c r="B42" s="29" t="s">
        <v>16</v>
      </c>
      <c r="C42" s="12">
        <v>4200</v>
      </c>
      <c r="D42" s="12">
        <f t="shared" si="0"/>
        <v>4200</v>
      </c>
      <c r="E42" s="44">
        <f t="shared" si="1"/>
        <v>4200</v>
      </c>
      <c r="F42" s="15">
        <f t="shared" si="2"/>
        <v>4200</v>
      </c>
      <c r="G42" s="6"/>
      <c r="H42" s="16">
        <v>4200</v>
      </c>
      <c r="I42" s="19">
        <f t="shared" si="3"/>
        <v>0</v>
      </c>
      <c r="J42" s="6"/>
      <c r="K42" s="16"/>
    </row>
    <row r="43" spans="1:11" ht="12" customHeight="1">
      <c r="A43" s="27">
        <v>82</v>
      </c>
      <c r="B43" s="29" t="s">
        <v>17</v>
      </c>
      <c r="C43" s="12">
        <v>2600</v>
      </c>
      <c r="D43" s="12">
        <f t="shared" si="0"/>
        <v>2600</v>
      </c>
      <c r="E43" s="44">
        <f t="shared" si="1"/>
        <v>2600</v>
      </c>
      <c r="F43" s="15">
        <f t="shared" si="2"/>
        <v>2600</v>
      </c>
      <c r="G43" s="6"/>
      <c r="H43" s="16">
        <v>2600</v>
      </c>
      <c r="I43" s="19">
        <f t="shared" si="3"/>
        <v>0</v>
      </c>
      <c r="J43" s="6"/>
      <c r="K43" s="16"/>
    </row>
    <row r="44" spans="1:11" ht="12" customHeight="1">
      <c r="A44" s="27">
        <v>83</v>
      </c>
      <c r="B44" s="29" t="s">
        <v>40</v>
      </c>
      <c r="C44" s="12"/>
      <c r="D44" s="12">
        <f t="shared" si="0"/>
        <v>0</v>
      </c>
      <c r="E44" s="44">
        <f t="shared" si="1"/>
        <v>0</v>
      </c>
      <c r="F44" s="15">
        <f t="shared" si="2"/>
        <v>0</v>
      </c>
      <c r="G44" s="6"/>
      <c r="H44" s="16"/>
      <c r="I44" s="19">
        <f t="shared" si="3"/>
        <v>0</v>
      </c>
      <c r="J44" s="6"/>
      <c r="K44" s="16"/>
    </row>
    <row r="45" spans="1:11" ht="12" customHeight="1">
      <c r="A45" s="27">
        <v>84</v>
      </c>
      <c r="B45" s="29" t="s">
        <v>54</v>
      </c>
      <c r="C45" s="12"/>
      <c r="D45" s="12">
        <f t="shared" si="0"/>
        <v>0</v>
      </c>
      <c r="E45" s="44">
        <f t="shared" si="1"/>
        <v>0</v>
      </c>
      <c r="F45" s="15">
        <f t="shared" si="2"/>
        <v>0</v>
      </c>
      <c r="G45" s="6"/>
      <c r="H45" s="16">
        <v>0</v>
      </c>
      <c r="I45" s="19">
        <f t="shared" si="3"/>
        <v>0</v>
      </c>
      <c r="J45" s="6"/>
      <c r="K45" s="16"/>
    </row>
    <row r="46" spans="1:11" ht="12" customHeight="1">
      <c r="A46" s="27">
        <v>85</v>
      </c>
      <c r="B46" s="29" t="s">
        <v>11</v>
      </c>
      <c r="C46" s="12"/>
      <c r="D46" s="12">
        <f t="shared" si="0"/>
        <v>0</v>
      </c>
      <c r="E46" s="44">
        <f t="shared" si="1"/>
        <v>0</v>
      </c>
      <c r="F46" s="15">
        <f t="shared" si="2"/>
        <v>0</v>
      </c>
      <c r="G46" s="6"/>
      <c r="H46" s="16"/>
      <c r="I46" s="19">
        <f t="shared" si="3"/>
        <v>0</v>
      </c>
      <c r="J46" s="6"/>
      <c r="K46" s="16"/>
    </row>
    <row r="47" spans="1:11" ht="12" customHeight="1">
      <c r="A47" s="27">
        <v>86</v>
      </c>
      <c r="B47" s="29" t="s">
        <v>8</v>
      </c>
      <c r="C47" s="12"/>
      <c r="D47" s="12">
        <f t="shared" si="0"/>
        <v>0</v>
      </c>
      <c r="E47" s="44">
        <f t="shared" si="1"/>
        <v>0</v>
      </c>
      <c r="F47" s="15">
        <f t="shared" si="2"/>
        <v>0</v>
      </c>
      <c r="G47" s="6"/>
      <c r="H47" s="16"/>
      <c r="I47" s="19">
        <f t="shared" si="3"/>
        <v>0</v>
      </c>
      <c r="J47" s="6"/>
      <c r="K47" s="16"/>
    </row>
    <row r="48" spans="1:11" ht="12" customHeight="1">
      <c r="A48" s="27">
        <v>87</v>
      </c>
      <c r="B48" s="29" t="s">
        <v>69</v>
      </c>
      <c r="C48" s="12"/>
      <c r="D48" s="12">
        <f t="shared" si="0"/>
        <v>0</v>
      </c>
      <c r="E48" s="44">
        <f t="shared" si="1"/>
        <v>0</v>
      </c>
      <c r="F48" s="15">
        <f t="shared" si="2"/>
        <v>0</v>
      </c>
      <c r="G48" s="6"/>
      <c r="H48" s="16"/>
      <c r="I48" s="19">
        <f t="shared" si="3"/>
        <v>0</v>
      </c>
      <c r="J48" s="6"/>
      <c r="K48" s="16"/>
    </row>
    <row r="49" spans="1:11" ht="12" customHeight="1">
      <c r="A49" s="27">
        <v>88</v>
      </c>
      <c r="B49" s="30" t="s">
        <v>7</v>
      </c>
      <c r="C49" s="12"/>
      <c r="D49" s="12">
        <f t="shared" si="0"/>
        <v>0</v>
      </c>
      <c r="E49" s="44">
        <f t="shared" si="1"/>
        <v>0</v>
      </c>
      <c r="F49" s="15">
        <f t="shared" si="2"/>
        <v>0</v>
      </c>
      <c r="G49" s="6"/>
      <c r="H49" s="6"/>
      <c r="I49" s="19">
        <f t="shared" si="3"/>
        <v>0</v>
      </c>
      <c r="J49" s="6"/>
      <c r="K49" s="6"/>
    </row>
    <row r="50" spans="1:11" ht="12">
      <c r="A50" s="27"/>
      <c r="B50" s="31" t="s">
        <v>12</v>
      </c>
      <c r="C50" s="50">
        <f>SUM(C8:C49)</f>
        <v>57072</v>
      </c>
      <c r="D50" s="18">
        <f>SUM(D8:D49)</f>
        <v>57072</v>
      </c>
      <c r="E50" s="54">
        <f t="shared" si="1"/>
        <v>57072</v>
      </c>
      <c r="F50" s="18">
        <f aca="true" t="shared" si="4" ref="F50:K50">SUM(F8:F49)</f>
        <v>42596</v>
      </c>
      <c r="G50" s="18">
        <f t="shared" si="4"/>
        <v>0</v>
      </c>
      <c r="H50" s="18">
        <f t="shared" si="4"/>
        <v>42596</v>
      </c>
      <c r="I50" s="18">
        <f t="shared" si="4"/>
        <v>14476</v>
      </c>
      <c r="J50" s="18">
        <f t="shared" si="4"/>
        <v>0</v>
      </c>
      <c r="K50" s="18">
        <f t="shared" si="4"/>
        <v>14476</v>
      </c>
    </row>
    <row r="51" spans="6:11" ht="12">
      <c r="F51" s="20"/>
      <c r="G51" s="20"/>
      <c r="H51" s="20"/>
      <c r="I51" s="20"/>
      <c r="J51" s="20"/>
      <c r="K51" s="20"/>
    </row>
    <row r="52" spans="6:11" ht="12">
      <c r="F52" s="20"/>
      <c r="G52" s="20"/>
      <c r="H52" s="20"/>
      <c r="I52" s="20"/>
      <c r="J52" s="20"/>
      <c r="K52" s="20"/>
    </row>
    <row r="53" spans="6:11" ht="12">
      <c r="F53" s="20"/>
      <c r="G53" s="20"/>
      <c r="H53" s="20"/>
      <c r="I53" s="20"/>
      <c r="J53" s="20"/>
      <c r="K53" s="20"/>
    </row>
    <row r="54" spans="6:11" ht="12">
      <c r="F54" s="20"/>
      <c r="G54" s="20"/>
      <c r="H54" s="20"/>
      <c r="I54" s="20"/>
      <c r="J54" s="20"/>
      <c r="K54" s="20"/>
    </row>
    <row r="55" spans="6:11" ht="12">
      <c r="F55" s="20"/>
      <c r="G55" s="20"/>
      <c r="H55" s="20"/>
      <c r="I55" s="20"/>
      <c r="J55" s="20"/>
      <c r="K55" s="20"/>
    </row>
    <row r="56" spans="6:11" ht="12">
      <c r="F56" s="20"/>
      <c r="G56" s="20"/>
      <c r="H56" s="20"/>
      <c r="I56" s="20"/>
      <c r="J56" s="20"/>
      <c r="K56" s="20"/>
    </row>
    <row r="57" spans="6:11" ht="8.25" customHeight="1">
      <c r="F57" s="20"/>
      <c r="G57" s="20"/>
      <c r="H57" s="20"/>
      <c r="I57" s="20"/>
      <c r="J57" s="20"/>
      <c r="K57" s="20"/>
    </row>
    <row r="58" spans="6:11" ht="12" hidden="1">
      <c r="F58" s="20"/>
      <c r="G58" s="20"/>
      <c r="H58" s="20"/>
      <c r="I58" s="20"/>
      <c r="J58" s="20"/>
      <c r="K58" s="20"/>
    </row>
    <row r="59" spans="6:11" ht="1.5" customHeight="1" hidden="1">
      <c r="F59" s="20"/>
      <c r="G59" s="20"/>
      <c r="H59" s="20"/>
      <c r="I59" s="20"/>
      <c r="J59" s="20"/>
      <c r="K59" s="20"/>
    </row>
    <row r="60" spans="6:11" ht="12">
      <c r="F60" s="20"/>
      <c r="G60" s="20"/>
      <c r="H60" s="20"/>
      <c r="I60" s="20"/>
      <c r="J60" s="20"/>
      <c r="K60" s="20"/>
    </row>
    <row r="61" spans="6:11" ht="3" customHeight="1">
      <c r="F61" s="20"/>
      <c r="G61" s="20"/>
      <c r="H61" s="20"/>
      <c r="I61" s="20"/>
      <c r="J61" s="20"/>
      <c r="K61" s="20"/>
    </row>
    <row r="62" spans="6:11" ht="12" hidden="1">
      <c r="F62" s="20"/>
      <c r="G62" s="20"/>
      <c r="H62" s="20"/>
      <c r="I62" s="20"/>
      <c r="J62" s="20"/>
      <c r="K62" s="20"/>
    </row>
    <row r="63" spans="6:11" ht="12" hidden="1">
      <c r="F63" s="20"/>
      <c r="G63" s="20"/>
      <c r="H63" s="20"/>
      <c r="I63" s="20"/>
      <c r="J63" s="20"/>
      <c r="K63" s="20"/>
    </row>
    <row r="64" spans="6:11" ht="12" hidden="1">
      <c r="F64" s="20"/>
      <c r="G64" s="20"/>
      <c r="H64" s="20"/>
      <c r="I64" s="20"/>
      <c r="J64" s="20"/>
      <c r="K64" s="20"/>
    </row>
    <row r="65" spans="6:11" ht="12">
      <c r="F65" s="20"/>
      <c r="G65" s="20"/>
      <c r="H65" s="20"/>
      <c r="I65" s="20"/>
      <c r="J65" s="20"/>
      <c r="K65" s="20"/>
    </row>
    <row r="66" spans="6:11" ht="12">
      <c r="F66" s="20"/>
      <c r="G66" s="20"/>
      <c r="H66" s="20"/>
      <c r="I66" s="20"/>
      <c r="J66" s="20"/>
      <c r="K66" s="20"/>
    </row>
    <row r="67" spans="6:11" ht="12">
      <c r="F67" s="20"/>
      <c r="G67" s="20"/>
      <c r="H67" s="20"/>
      <c r="I67" s="20"/>
      <c r="J67" s="20"/>
      <c r="K67" s="20"/>
    </row>
    <row r="68" spans="6:11" ht="12">
      <c r="F68" s="20"/>
      <c r="G68" s="20"/>
      <c r="H68" s="20"/>
      <c r="I68" s="20"/>
      <c r="J68" s="20"/>
      <c r="K68" s="20"/>
    </row>
    <row r="69" spans="6:11" ht="12">
      <c r="F69" s="20"/>
      <c r="G69" s="20"/>
      <c r="H69" s="20"/>
      <c r="I69" s="20"/>
      <c r="J69" s="20"/>
      <c r="K69" s="20"/>
    </row>
    <row r="70" spans="6:11" ht="12">
      <c r="F70" s="20"/>
      <c r="G70" s="20"/>
      <c r="H70" s="20"/>
      <c r="I70" s="20"/>
      <c r="J70" s="20"/>
      <c r="K70" s="20"/>
    </row>
    <row r="71" spans="6:11" ht="12">
      <c r="F71" s="20"/>
      <c r="G71" s="20"/>
      <c r="H71" s="20"/>
      <c r="I71" s="20"/>
      <c r="J71" s="20"/>
      <c r="K71" s="20"/>
    </row>
    <row r="72" spans="6:11" ht="12">
      <c r="F72" s="20"/>
      <c r="G72" s="20"/>
      <c r="H72" s="20"/>
      <c r="I72" s="20"/>
      <c r="J72" s="20"/>
      <c r="K72" s="20"/>
    </row>
    <row r="73" spans="6:11" ht="12">
      <c r="F73" s="20"/>
      <c r="G73" s="20"/>
      <c r="H73" s="20"/>
      <c r="I73" s="20"/>
      <c r="J73" s="20"/>
      <c r="K73" s="20"/>
    </row>
    <row r="74" spans="6:11" ht="12">
      <c r="F74" s="20"/>
      <c r="G74" s="20"/>
      <c r="H74" s="20"/>
      <c r="I74" s="20"/>
      <c r="J74" s="20"/>
      <c r="K74" s="20"/>
    </row>
    <row r="75" spans="6:11" ht="12">
      <c r="F75" s="20"/>
      <c r="G75" s="20"/>
      <c r="H75" s="20"/>
      <c r="I75" s="20"/>
      <c r="J75" s="20"/>
      <c r="K75" s="20"/>
    </row>
    <row r="76" spans="6:11" ht="12">
      <c r="F76" s="20"/>
      <c r="G76" s="20"/>
      <c r="H76" s="20"/>
      <c r="I76" s="20"/>
      <c r="J76" s="20"/>
      <c r="K76" s="20"/>
    </row>
    <row r="77" spans="6:11" ht="12">
      <c r="F77" s="20"/>
      <c r="G77" s="20"/>
      <c r="H77" s="20"/>
      <c r="I77" s="20"/>
      <c r="J77" s="20"/>
      <c r="K77" s="20"/>
    </row>
    <row r="78" spans="6:11" ht="12">
      <c r="F78" s="20"/>
      <c r="G78" s="20"/>
      <c r="H78" s="20"/>
      <c r="I78" s="20"/>
      <c r="J78" s="20"/>
      <c r="K78" s="20"/>
    </row>
    <row r="79" spans="6:11" ht="12">
      <c r="F79" s="20"/>
      <c r="G79" s="20"/>
      <c r="H79" s="20"/>
      <c r="I79" s="20"/>
      <c r="J79" s="20"/>
      <c r="K79" s="20"/>
    </row>
    <row r="80" spans="6:11" ht="12">
      <c r="F80" s="20"/>
      <c r="G80" s="20"/>
      <c r="H80" s="20"/>
      <c r="I80" s="20"/>
      <c r="J80" s="20"/>
      <c r="K80" s="20"/>
    </row>
    <row r="81" spans="6:11" ht="12">
      <c r="F81" s="20"/>
      <c r="G81" s="20"/>
      <c r="H81" s="20"/>
      <c r="I81" s="20"/>
      <c r="J81" s="20"/>
      <c r="K81" s="20"/>
    </row>
    <row r="82" spans="6:11" ht="12">
      <c r="F82" s="20"/>
      <c r="G82" s="20"/>
      <c r="H82" s="20"/>
      <c r="I82" s="20"/>
      <c r="J82" s="20"/>
      <c r="K82" s="20"/>
    </row>
    <row r="83" spans="6:11" ht="12">
      <c r="F83" s="20"/>
      <c r="G83" s="20"/>
      <c r="H83" s="20"/>
      <c r="I83" s="20"/>
      <c r="J83" s="20"/>
      <c r="K83" s="20"/>
    </row>
    <row r="84" spans="6:11" ht="12">
      <c r="F84" s="20"/>
      <c r="G84" s="20"/>
      <c r="H84" s="20"/>
      <c r="I84" s="20"/>
      <c r="J84" s="20"/>
      <c r="K84" s="20"/>
    </row>
    <row r="85" spans="6:11" ht="12">
      <c r="F85" s="20"/>
      <c r="G85" s="20"/>
      <c r="H85" s="20"/>
      <c r="I85" s="20"/>
      <c r="J85" s="20"/>
      <c r="K85" s="20"/>
    </row>
    <row r="86" spans="6:11" ht="12">
      <c r="F86" s="20"/>
      <c r="G86" s="20"/>
      <c r="H86" s="20"/>
      <c r="I86" s="20"/>
      <c r="J86" s="20"/>
      <c r="K86" s="20"/>
    </row>
    <row r="87" spans="6:11" ht="12">
      <c r="F87" s="20"/>
      <c r="G87" s="20"/>
      <c r="H87" s="20"/>
      <c r="I87" s="20"/>
      <c r="J87" s="20"/>
      <c r="K87" s="20"/>
    </row>
    <row r="88" spans="6:11" ht="12">
      <c r="F88" s="20"/>
      <c r="G88" s="20"/>
      <c r="H88" s="20"/>
      <c r="I88" s="20"/>
      <c r="J88" s="20"/>
      <c r="K88" s="20"/>
    </row>
    <row r="89" spans="6:11" ht="12">
      <c r="F89" s="20"/>
      <c r="G89" s="20"/>
      <c r="H89" s="20"/>
      <c r="I89" s="20"/>
      <c r="J89" s="20"/>
      <c r="K89" s="20"/>
    </row>
    <row r="90" spans="6:11" ht="12">
      <c r="F90" s="20"/>
      <c r="G90" s="20"/>
      <c r="H90" s="20"/>
      <c r="I90" s="20"/>
      <c r="J90" s="20"/>
      <c r="K90" s="20"/>
    </row>
    <row r="91" spans="6:11" ht="12">
      <c r="F91" s="20"/>
      <c r="G91" s="20"/>
      <c r="H91" s="20"/>
      <c r="I91" s="20"/>
      <c r="J91" s="20"/>
      <c r="K91" s="20"/>
    </row>
    <row r="92" spans="6:11" ht="12">
      <c r="F92" s="20"/>
      <c r="G92" s="20"/>
      <c r="H92" s="20"/>
      <c r="I92" s="20"/>
      <c r="J92" s="20"/>
      <c r="K92" s="20"/>
    </row>
    <row r="93" spans="6:11" ht="12">
      <c r="F93" s="20"/>
      <c r="G93" s="20"/>
      <c r="H93" s="20"/>
      <c r="I93" s="20"/>
      <c r="J93" s="20"/>
      <c r="K93" s="20"/>
    </row>
    <row r="94" spans="6:11" ht="12">
      <c r="F94" s="20"/>
      <c r="G94" s="20"/>
      <c r="H94" s="20"/>
      <c r="I94" s="20"/>
      <c r="J94" s="20"/>
      <c r="K94" s="20"/>
    </row>
    <row r="95" spans="6:11" ht="12">
      <c r="F95" s="20"/>
      <c r="G95" s="20"/>
      <c r="H95" s="20"/>
      <c r="I95" s="20"/>
      <c r="J95" s="20"/>
      <c r="K95" s="20"/>
    </row>
    <row r="96" spans="6:11" ht="12">
      <c r="F96" s="20"/>
      <c r="G96" s="20"/>
      <c r="H96" s="20"/>
      <c r="I96" s="20"/>
      <c r="J96" s="20"/>
      <c r="K96" s="20"/>
    </row>
    <row r="97" spans="6:11" ht="12">
      <c r="F97" s="20"/>
      <c r="G97" s="20"/>
      <c r="H97" s="20"/>
      <c r="I97" s="20"/>
      <c r="J97" s="20"/>
      <c r="K97" s="20"/>
    </row>
    <row r="98" spans="6:11" ht="12">
      <c r="F98" s="20"/>
      <c r="G98" s="20"/>
      <c r="H98" s="20"/>
      <c r="I98" s="20"/>
      <c r="J98" s="20"/>
      <c r="K98" s="20"/>
    </row>
    <row r="99" spans="6:11" ht="12">
      <c r="F99" s="20"/>
      <c r="G99" s="20"/>
      <c r="H99" s="20"/>
      <c r="I99" s="20"/>
      <c r="J99" s="20"/>
      <c r="K99" s="20"/>
    </row>
    <row r="100" spans="6:11" ht="12">
      <c r="F100" s="20"/>
      <c r="G100" s="20"/>
      <c r="H100" s="20"/>
      <c r="I100" s="20"/>
      <c r="J100" s="20"/>
      <c r="K100" s="20"/>
    </row>
    <row r="101" spans="6:11" ht="12">
      <c r="F101" s="20"/>
      <c r="G101" s="20"/>
      <c r="H101" s="20"/>
      <c r="I101" s="20"/>
      <c r="J101" s="20"/>
      <c r="K101" s="20"/>
    </row>
    <row r="102" spans="6:11" ht="12">
      <c r="F102" s="20"/>
      <c r="G102" s="20"/>
      <c r="H102" s="20"/>
      <c r="I102" s="20"/>
      <c r="J102" s="20"/>
      <c r="K102" s="20"/>
    </row>
    <row r="103" spans="6:11" ht="12">
      <c r="F103" s="20"/>
      <c r="G103" s="20"/>
      <c r="H103" s="20"/>
      <c r="I103" s="20"/>
      <c r="J103" s="20"/>
      <c r="K103" s="20"/>
    </row>
    <row r="104" spans="6:11" ht="12">
      <c r="F104" s="20"/>
      <c r="G104" s="20"/>
      <c r="H104" s="20"/>
      <c r="I104" s="20"/>
      <c r="J104" s="20"/>
      <c r="K104" s="20"/>
    </row>
    <row r="105" spans="6:11" ht="12">
      <c r="F105" s="20"/>
      <c r="G105" s="20"/>
      <c r="H105" s="20"/>
      <c r="I105" s="20"/>
      <c r="J105" s="20"/>
      <c r="K105" s="20"/>
    </row>
    <row r="106" spans="6:11" ht="12">
      <c r="F106" s="20"/>
      <c r="G106" s="20"/>
      <c r="H106" s="20"/>
      <c r="I106" s="20"/>
      <c r="J106" s="20"/>
      <c r="K106" s="20"/>
    </row>
    <row r="107" spans="6:11" ht="12">
      <c r="F107" s="20"/>
      <c r="G107" s="20"/>
      <c r="H107" s="20"/>
      <c r="I107" s="20"/>
      <c r="J107" s="20"/>
      <c r="K107" s="20"/>
    </row>
    <row r="108" spans="6:11" ht="12">
      <c r="F108" s="20"/>
      <c r="G108" s="20"/>
      <c r="H108" s="20"/>
      <c r="I108" s="20"/>
      <c r="J108" s="20"/>
      <c r="K108" s="20"/>
    </row>
    <row r="109" spans="6:11" ht="12">
      <c r="F109" s="20"/>
      <c r="G109" s="20"/>
      <c r="H109" s="20"/>
      <c r="I109" s="20"/>
      <c r="J109" s="20"/>
      <c r="K109" s="20"/>
    </row>
    <row r="110" spans="6:11" ht="12">
      <c r="F110" s="20"/>
      <c r="G110" s="20"/>
      <c r="H110" s="20"/>
      <c r="I110" s="20"/>
      <c r="J110" s="20"/>
      <c r="K110" s="20"/>
    </row>
    <row r="111" spans="6:11" ht="12">
      <c r="F111" s="20"/>
      <c r="G111" s="20"/>
      <c r="H111" s="20"/>
      <c r="I111" s="20"/>
      <c r="J111" s="20"/>
      <c r="K111" s="20"/>
    </row>
    <row r="112" spans="6:11" ht="12">
      <c r="F112" s="20"/>
      <c r="G112" s="20"/>
      <c r="H112" s="20"/>
      <c r="I112" s="20"/>
      <c r="J112" s="20"/>
      <c r="K112" s="20"/>
    </row>
    <row r="113" spans="6:11" ht="12">
      <c r="F113" s="20"/>
      <c r="G113" s="20"/>
      <c r="H113" s="20"/>
      <c r="I113" s="20"/>
      <c r="J113" s="20"/>
      <c r="K113" s="20"/>
    </row>
    <row r="114" spans="6:11" ht="12">
      <c r="F114" s="20"/>
      <c r="G114" s="20"/>
      <c r="H114" s="20"/>
      <c r="I114" s="20"/>
      <c r="J114" s="20"/>
      <c r="K114" s="20"/>
    </row>
    <row r="115" spans="6:11" ht="12">
      <c r="F115" s="20"/>
      <c r="G115" s="20"/>
      <c r="H115" s="20"/>
      <c r="I115" s="20"/>
      <c r="J115" s="20"/>
      <c r="K115" s="20"/>
    </row>
    <row r="116" spans="6:11" ht="12">
      <c r="F116" s="20"/>
      <c r="G116" s="20"/>
      <c r="H116" s="20"/>
      <c r="I116" s="20"/>
      <c r="J116" s="20"/>
      <c r="K116" s="20"/>
    </row>
    <row r="117" spans="6:11" ht="12">
      <c r="F117" s="20"/>
      <c r="G117" s="20"/>
      <c r="H117" s="20"/>
      <c r="I117" s="20"/>
      <c r="J117" s="20"/>
      <c r="K117" s="20"/>
    </row>
    <row r="118" spans="6:11" ht="12">
      <c r="F118" s="20"/>
      <c r="G118" s="20"/>
      <c r="H118" s="20"/>
      <c r="I118" s="20"/>
      <c r="J118" s="20"/>
      <c r="K118" s="20"/>
    </row>
    <row r="119" spans="6:11" ht="12">
      <c r="F119" s="20"/>
      <c r="G119" s="20"/>
      <c r="H119" s="20"/>
      <c r="I119" s="20"/>
      <c r="J119" s="20"/>
      <c r="K119" s="20"/>
    </row>
    <row r="120" spans="6:11" ht="12">
      <c r="F120" s="20"/>
      <c r="G120" s="20"/>
      <c r="H120" s="20"/>
      <c r="I120" s="20"/>
      <c r="J120" s="20"/>
      <c r="K120" s="20"/>
    </row>
  </sheetData>
  <sheetProtection/>
  <mergeCells count="15">
    <mergeCell ref="I2:K3"/>
    <mergeCell ref="I4:K4"/>
    <mergeCell ref="C2:C6"/>
    <mergeCell ref="J5:J6"/>
    <mergeCell ref="K5:K6"/>
    <mergeCell ref="I5:I6"/>
    <mergeCell ref="F2:H3"/>
    <mergeCell ref="G5:G6"/>
    <mergeCell ref="H5:H6"/>
    <mergeCell ref="F5:F6"/>
    <mergeCell ref="A2:A6"/>
    <mergeCell ref="B2:B6"/>
    <mergeCell ref="D2:D6"/>
    <mergeCell ref="B1:H1"/>
    <mergeCell ref="F4:H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81"/>
  <sheetViews>
    <sheetView zoomScaleSheetLayoutView="100" zoomScalePageLayoutView="0" workbookViewId="0" topLeftCell="A1">
      <pane xSplit="4" ySplit="6" topLeftCell="E7" activePane="bottomRight" state="frozen"/>
      <selection pane="topLeft" activeCell="V70" sqref="V70"/>
      <selection pane="topRight" activeCell="V70" sqref="V70"/>
      <selection pane="bottomLeft" activeCell="V70" sqref="V70"/>
      <selection pane="bottomRight" activeCell="A1" sqref="A1:IV16384"/>
    </sheetView>
  </sheetViews>
  <sheetFormatPr defaultColWidth="9.140625" defaultRowHeight="12.75"/>
  <cols>
    <col min="1" max="1" width="4.7109375" style="1" customWidth="1"/>
    <col min="2" max="2" width="27.7109375" style="1" customWidth="1"/>
    <col min="3" max="3" width="6.421875" style="1" customWidth="1"/>
    <col min="4" max="4" width="8.140625" style="1" customWidth="1"/>
    <col min="5" max="5" width="7.421875" style="1" customWidth="1"/>
    <col min="6" max="6" width="5.7109375" style="1" customWidth="1"/>
    <col min="7" max="7" width="6.28125" style="1" customWidth="1"/>
    <col min="8" max="8" width="6.00390625" style="1" customWidth="1"/>
    <col min="9" max="10" width="6.28125" style="1" customWidth="1"/>
    <col min="11" max="11" width="6.57421875" style="1" customWidth="1"/>
    <col min="12" max="12" width="7.28125" style="1" customWidth="1"/>
    <col min="13" max="13" width="6.28125" style="1" customWidth="1"/>
    <col min="14" max="14" width="6.00390625" style="1" customWidth="1"/>
    <col min="15" max="15" width="7.28125" style="1" customWidth="1"/>
    <col min="16" max="16" width="6.28125" style="1" customWidth="1"/>
    <col min="17" max="17" width="6.421875" style="1" customWidth="1"/>
    <col min="18" max="18" width="8.421875" style="1" customWidth="1"/>
    <col min="19" max="19" width="6.28125" style="1" customWidth="1"/>
    <col min="20" max="20" width="7.28125" style="1" customWidth="1"/>
    <col min="21" max="16384" width="9.140625" style="1" customWidth="1"/>
  </cols>
  <sheetData>
    <row r="1" spans="1:20" s="73" customFormat="1" ht="73.5" customHeight="1" thickBot="1">
      <c r="A1" s="26"/>
      <c r="B1" s="154" t="s">
        <v>120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s="74" customFormat="1" ht="12" customHeight="1">
      <c r="A2" s="152" t="s">
        <v>0</v>
      </c>
      <c r="B2" s="202" t="s">
        <v>1</v>
      </c>
      <c r="C2" s="171" t="s">
        <v>86</v>
      </c>
      <c r="D2" s="171" t="s">
        <v>87</v>
      </c>
      <c r="E2" s="223" t="s">
        <v>119</v>
      </c>
      <c r="F2" s="159" t="s">
        <v>88</v>
      </c>
      <c r="G2" s="159"/>
      <c r="H2" s="160"/>
      <c r="I2" s="158" t="s">
        <v>83</v>
      </c>
      <c r="J2" s="159"/>
      <c r="K2" s="160"/>
      <c r="L2" s="158" t="s">
        <v>84</v>
      </c>
      <c r="M2" s="159"/>
      <c r="N2" s="160"/>
      <c r="O2" s="158" t="s">
        <v>85</v>
      </c>
      <c r="P2" s="159"/>
      <c r="Q2" s="160"/>
      <c r="R2" s="152" t="s">
        <v>71</v>
      </c>
      <c r="S2" s="202"/>
      <c r="T2" s="203"/>
    </row>
    <row r="3" spans="1:20" s="74" customFormat="1" ht="72.75" customHeight="1">
      <c r="A3" s="153"/>
      <c r="B3" s="204"/>
      <c r="C3" s="172"/>
      <c r="D3" s="172"/>
      <c r="E3" s="224"/>
      <c r="F3" s="207"/>
      <c r="G3" s="207"/>
      <c r="H3" s="208"/>
      <c r="I3" s="206"/>
      <c r="J3" s="207"/>
      <c r="K3" s="208"/>
      <c r="L3" s="206"/>
      <c r="M3" s="207"/>
      <c r="N3" s="208"/>
      <c r="O3" s="206"/>
      <c r="P3" s="207"/>
      <c r="Q3" s="208"/>
      <c r="R3" s="153"/>
      <c r="S3" s="204"/>
      <c r="T3" s="209"/>
    </row>
    <row r="4" spans="1:20" s="74" customFormat="1" ht="12" customHeight="1">
      <c r="A4" s="153"/>
      <c r="B4" s="204"/>
      <c r="C4" s="172"/>
      <c r="D4" s="172"/>
      <c r="E4" s="224"/>
      <c r="F4" s="211">
        <v>15</v>
      </c>
      <c r="G4" s="211"/>
      <c r="H4" s="212"/>
      <c r="I4" s="210">
        <v>17</v>
      </c>
      <c r="J4" s="211"/>
      <c r="K4" s="212"/>
      <c r="L4" s="210">
        <v>18</v>
      </c>
      <c r="M4" s="211"/>
      <c r="N4" s="212"/>
      <c r="O4" s="210">
        <v>19</v>
      </c>
      <c r="P4" s="211"/>
      <c r="Q4" s="212"/>
      <c r="R4" s="210">
        <v>22</v>
      </c>
      <c r="S4" s="211"/>
      <c r="T4" s="212"/>
    </row>
    <row r="5" spans="1:20" s="74" customFormat="1" ht="25.5" customHeight="1">
      <c r="A5" s="153"/>
      <c r="B5" s="204"/>
      <c r="C5" s="172"/>
      <c r="D5" s="172"/>
      <c r="E5" s="224"/>
      <c r="F5" s="225" t="s">
        <v>18</v>
      </c>
      <c r="G5" s="124" t="s">
        <v>58</v>
      </c>
      <c r="H5" s="142" t="s">
        <v>59</v>
      </c>
      <c r="I5" s="139" t="s">
        <v>18</v>
      </c>
      <c r="J5" s="124" t="s">
        <v>58</v>
      </c>
      <c r="K5" s="142" t="s">
        <v>59</v>
      </c>
      <c r="L5" s="139" t="s">
        <v>18</v>
      </c>
      <c r="M5" s="124" t="s">
        <v>58</v>
      </c>
      <c r="N5" s="142" t="s">
        <v>59</v>
      </c>
      <c r="O5" s="139" t="s">
        <v>18</v>
      </c>
      <c r="P5" s="124" t="s">
        <v>58</v>
      </c>
      <c r="Q5" s="142" t="s">
        <v>59</v>
      </c>
      <c r="R5" s="139" t="s">
        <v>18</v>
      </c>
      <c r="S5" s="124" t="s">
        <v>58</v>
      </c>
      <c r="T5" s="142" t="s">
        <v>59</v>
      </c>
    </row>
    <row r="6" spans="1:20" s="74" customFormat="1" ht="11.25" customHeight="1" thickBot="1">
      <c r="A6" s="153"/>
      <c r="B6" s="204"/>
      <c r="C6" s="199"/>
      <c r="D6" s="199"/>
      <c r="E6" s="226"/>
      <c r="F6" s="227"/>
      <c r="G6" s="123"/>
      <c r="H6" s="141"/>
      <c r="I6" s="135"/>
      <c r="J6" s="123"/>
      <c r="K6" s="141"/>
      <c r="L6" s="135"/>
      <c r="M6" s="123"/>
      <c r="N6" s="141"/>
      <c r="O6" s="135"/>
      <c r="P6" s="123"/>
      <c r="Q6" s="141"/>
      <c r="R6" s="135"/>
      <c r="S6" s="123"/>
      <c r="T6" s="141"/>
    </row>
    <row r="7" spans="1:20" ht="12" customHeight="1">
      <c r="A7" s="25" t="s">
        <v>20</v>
      </c>
      <c r="B7" s="2"/>
      <c r="C7" s="10"/>
      <c r="D7" s="2"/>
      <c r="E7" s="77"/>
      <c r="F7" s="78"/>
      <c r="G7" s="45"/>
      <c r="H7" s="47"/>
      <c r="I7" s="78"/>
      <c r="J7" s="45"/>
      <c r="K7" s="47"/>
      <c r="L7" s="78"/>
      <c r="M7" s="45"/>
      <c r="N7" s="47"/>
      <c r="O7" s="78"/>
      <c r="P7" s="45"/>
      <c r="Q7" s="47"/>
      <c r="R7" s="46"/>
      <c r="S7" s="45"/>
      <c r="T7" s="47"/>
    </row>
    <row r="8" spans="1:20" ht="12" customHeight="1">
      <c r="A8" s="228">
        <v>89</v>
      </c>
      <c r="B8" s="229" t="s">
        <v>2</v>
      </c>
      <c r="C8" s="10">
        <v>7920</v>
      </c>
      <c r="D8" s="5">
        <f aca="true" t="shared" si="0" ref="D8:D14">I8+L8+O8+R8+F8</f>
        <v>7260</v>
      </c>
      <c r="E8" s="58">
        <f>H8+K8+N8+Q8+T8</f>
        <v>6600</v>
      </c>
      <c r="F8" s="59"/>
      <c r="G8" s="3"/>
      <c r="H8" s="49"/>
      <c r="I8" s="59">
        <v>1320</v>
      </c>
      <c r="J8" s="3"/>
      <c r="K8" s="49">
        <v>1320</v>
      </c>
      <c r="L8" s="59">
        <v>1980</v>
      </c>
      <c r="M8" s="3"/>
      <c r="N8" s="49">
        <v>1980</v>
      </c>
      <c r="O8" s="59">
        <v>1980</v>
      </c>
      <c r="P8" s="3"/>
      <c r="Q8" s="49">
        <v>1320</v>
      </c>
      <c r="R8" s="48">
        <v>1980</v>
      </c>
      <c r="S8" s="3"/>
      <c r="T8" s="49">
        <v>1980</v>
      </c>
    </row>
    <row r="9" spans="1:20" ht="12" customHeight="1">
      <c r="A9" s="228">
        <v>90</v>
      </c>
      <c r="B9" s="229" t="s">
        <v>3</v>
      </c>
      <c r="C9" s="10">
        <v>9900</v>
      </c>
      <c r="D9" s="5">
        <f t="shared" si="0"/>
        <v>12540</v>
      </c>
      <c r="E9" s="58">
        <f aca="true" t="shared" si="1" ref="E9:E14">H9+K9+N9+Q9+T9</f>
        <v>11880</v>
      </c>
      <c r="F9" s="59">
        <v>2640</v>
      </c>
      <c r="G9" s="3"/>
      <c r="H9" s="49">
        <v>1980</v>
      </c>
      <c r="I9" s="59">
        <v>3300</v>
      </c>
      <c r="J9" s="3"/>
      <c r="K9" s="49">
        <v>3300</v>
      </c>
      <c r="L9" s="59">
        <v>3300</v>
      </c>
      <c r="M9" s="3"/>
      <c r="N9" s="49">
        <v>3300</v>
      </c>
      <c r="O9" s="59">
        <v>1980</v>
      </c>
      <c r="P9" s="3"/>
      <c r="Q9" s="49">
        <v>1980</v>
      </c>
      <c r="R9" s="48">
        <v>1320</v>
      </c>
      <c r="S9" s="3"/>
      <c r="T9" s="49">
        <v>1320</v>
      </c>
    </row>
    <row r="10" spans="1:20" ht="12" customHeight="1">
      <c r="A10" s="228">
        <v>91</v>
      </c>
      <c r="B10" s="229" t="s">
        <v>4</v>
      </c>
      <c r="C10" s="10">
        <v>1320</v>
      </c>
      <c r="D10" s="5">
        <f t="shared" si="0"/>
        <v>1320</v>
      </c>
      <c r="E10" s="58">
        <f t="shared" si="1"/>
        <v>1320</v>
      </c>
      <c r="F10" s="59"/>
      <c r="G10" s="3"/>
      <c r="H10" s="49"/>
      <c r="I10" s="59"/>
      <c r="J10" s="3"/>
      <c r="K10" s="49"/>
      <c r="L10" s="59"/>
      <c r="M10" s="3"/>
      <c r="N10" s="49"/>
      <c r="O10" s="59"/>
      <c r="P10" s="3"/>
      <c r="Q10" s="49"/>
      <c r="R10" s="48">
        <v>1320</v>
      </c>
      <c r="S10" s="3"/>
      <c r="T10" s="49">
        <v>1320</v>
      </c>
    </row>
    <row r="11" spans="1:20" ht="12" customHeight="1">
      <c r="A11" s="228">
        <v>92</v>
      </c>
      <c r="B11" s="229" t="s">
        <v>90</v>
      </c>
      <c r="C11" s="10"/>
      <c r="D11" s="5">
        <f t="shared" si="0"/>
        <v>0</v>
      </c>
      <c r="E11" s="58">
        <f t="shared" si="1"/>
        <v>0</v>
      </c>
      <c r="F11" s="59"/>
      <c r="G11" s="3"/>
      <c r="H11" s="49"/>
      <c r="I11" s="59"/>
      <c r="J11" s="3"/>
      <c r="K11" s="49"/>
      <c r="L11" s="59"/>
      <c r="M11" s="3"/>
      <c r="N11" s="49"/>
      <c r="O11" s="59"/>
      <c r="P11" s="3"/>
      <c r="Q11" s="49"/>
      <c r="R11" s="48"/>
      <c r="S11" s="3"/>
      <c r="T11" s="49"/>
    </row>
    <row r="12" spans="1:20" ht="12" customHeight="1">
      <c r="A12" s="228">
        <v>93</v>
      </c>
      <c r="B12" s="229" t="s">
        <v>9</v>
      </c>
      <c r="C12" s="10">
        <v>660</v>
      </c>
      <c r="D12" s="5">
        <f t="shared" si="0"/>
        <v>660</v>
      </c>
      <c r="E12" s="58">
        <f t="shared" si="1"/>
        <v>0</v>
      </c>
      <c r="F12" s="59"/>
      <c r="G12" s="3"/>
      <c r="H12" s="49"/>
      <c r="I12" s="59"/>
      <c r="J12" s="3"/>
      <c r="K12" s="49"/>
      <c r="L12" s="59"/>
      <c r="M12" s="3"/>
      <c r="N12" s="49"/>
      <c r="O12" s="59"/>
      <c r="P12" s="3"/>
      <c r="Q12" s="49"/>
      <c r="R12" s="48">
        <v>660</v>
      </c>
      <c r="S12" s="3"/>
      <c r="T12" s="49"/>
    </row>
    <row r="13" spans="1:20" ht="12" customHeight="1">
      <c r="A13" s="228">
        <v>94</v>
      </c>
      <c r="B13" s="229" t="s">
        <v>10</v>
      </c>
      <c r="C13" s="10">
        <v>660</v>
      </c>
      <c r="D13" s="5">
        <f t="shared" si="0"/>
        <v>660</v>
      </c>
      <c r="E13" s="58">
        <f t="shared" si="1"/>
        <v>660</v>
      </c>
      <c r="F13" s="59">
        <v>660</v>
      </c>
      <c r="G13" s="3"/>
      <c r="H13" s="49">
        <v>660</v>
      </c>
      <c r="I13" s="59"/>
      <c r="J13" s="3"/>
      <c r="K13" s="49"/>
      <c r="L13" s="59"/>
      <c r="M13" s="3"/>
      <c r="N13" s="49"/>
      <c r="O13" s="59"/>
      <c r="P13" s="3"/>
      <c r="Q13" s="49"/>
      <c r="R13" s="48"/>
      <c r="S13" s="3"/>
      <c r="T13" s="49"/>
    </row>
    <row r="14" spans="1:20" ht="12" customHeight="1">
      <c r="A14" s="228">
        <v>95</v>
      </c>
      <c r="B14" s="229" t="s">
        <v>91</v>
      </c>
      <c r="C14" s="10"/>
      <c r="D14" s="5">
        <f t="shared" si="0"/>
        <v>0</v>
      </c>
      <c r="E14" s="58">
        <f t="shared" si="1"/>
        <v>0</v>
      </c>
      <c r="F14" s="59"/>
      <c r="G14" s="3"/>
      <c r="H14" s="49"/>
      <c r="I14" s="59"/>
      <c r="J14" s="3"/>
      <c r="K14" s="49"/>
      <c r="L14" s="59"/>
      <c r="M14" s="3"/>
      <c r="N14" s="49"/>
      <c r="O14" s="59"/>
      <c r="P14" s="3"/>
      <c r="Q14" s="49"/>
      <c r="R14" s="48"/>
      <c r="S14" s="3"/>
      <c r="T14" s="49"/>
    </row>
    <row r="15" spans="1:20" s="235" customFormat="1" ht="12" customHeight="1">
      <c r="A15" s="230"/>
      <c r="B15" s="231" t="s">
        <v>12</v>
      </c>
      <c r="C15" s="232">
        <f>SUM(C8:C14)</f>
        <v>20460</v>
      </c>
      <c r="D15" s="232">
        <f>SUM(D8:D14)</f>
        <v>22440</v>
      </c>
      <c r="E15" s="232">
        <f>SUM(E8:E14)</f>
        <v>20460</v>
      </c>
      <c r="F15" s="233">
        <f aca="true" t="shared" si="2" ref="F15:T15">SUM(F8:F14)</f>
        <v>3300</v>
      </c>
      <c r="G15" s="234">
        <f t="shared" si="2"/>
        <v>0</v>
      </c>
      <c r="H15" s="234">
        <f t="shared" si="2"/>
        <v>2640</v>
      </c>
      <c r="I15" s="233">
        <f t="shared" si="2"/>
        <v>4620</v>
      </c>
      <c r="J15" s="234">
        <f t="shared" si="2"/>
        <v>0</v>
      </c>
      <c r="K15" s="234">
        <f t="shared" si="2"/>
        <v>4620</v>
      </c>
      <c r="L15" s="233">
        <f t="shared" si="2"/>
        <v>5280</v>
      </c>
      <c r="M15" s="234">
        <f t="shared" si="2"/>
        <v>0</v>
      </c>
      <c r="N15" s="234">
        <f t="shared" si="2"/>
        <v>5280</v>
      </c>
      <c r="O15" s="233">
        <f t="shared" si="2"/>
        <v>3960</v>
      </c>
      <c r="P15" s="234">
        <f t="shared" si="2"/>
        <v>0</v>
      </c>
      <c r="Q15" s="234">
        <f t="shared" si="2"/>
        <v>3300</v>
      </c>
      <c r="R15" s="233">
        <f t="shared" si="2"/>
        <v>5280</v>
      </c>
      <c r="S15" s="234">
        <f t="shared" si="2"/>
        <v>0</v>
      </c>
      <c r="T15" s="234">
        <f t="shared" si="2"/>
        <v>4620</v>
      </c>
    </row>
    <row r="16" spans="5:20" ht="12">
      <c r="E16" s="61">
        <f>C15-E15</f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6:20" ht="12"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6:20" ht="8.25" customHeight="1"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6:20" ht="12" customHeight="1" hidden="1"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6:20" ht="1.5" customHeight="1" hidden="1"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6:20" ht="12"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6:20" ht="3" customHeight="1"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6:20" ht="12" customHeight="1" hidden="1"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6:20" ht="12" customHeight="1" hidden="1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6:20" ht="12" customHeight="1" hidden="1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6:20" ht="12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6:20" ht="12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6:20" ht="12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6:20" ht="12"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6:20" ht="12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6:20" ht="12"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6:20" ht="12"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6:20" ht="12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6:20" ht="12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6:20" ht="12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6:20" ht="12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6:20" ht="12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6:20" ht="12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6:20" ht="12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6:20" ht="12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6:20" ht="12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6:20" ht="12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6:20" ht="12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6:20" ht="12"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6:20" ht="12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6:20" ht="12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6:20" ht="12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6:20" ht="12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6:20" ht="12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6:20" ht="12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6:20" ht="12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6:20" ht="12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6:20" ht="12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6:20" ht="12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6:20" ht="12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6:20" ht="12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6:20" ht="12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6:20" ht="12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6:20" ht="12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6:20" ht="12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6:20" ht="12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6:20" ht="12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6:20" ht="12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6:20" ht="12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6:20" ht="12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6:20" ht="12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6:20" ht="12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6:20" ht="12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6:20" ht="12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6:20" ht="12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6:20" ht="12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6:20" ht="12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6:20" ht="12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6:20" ht="12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6:20" ht="12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6:20" ht="12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6:20" ht="12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6:20" ht="12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6:20" ht="12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</sheetData>
  <sheetProtection/>
  <mergeCells count="31">
    <mergeCell ref="R2:T3"/>
    <mergeCell ref="K5:K6"/>
    <mergeCell ref="B1:T1"/>
    <mergeCell ref="D2:D6"/>
    <mergeCell ref="F2:H3"/>
    <mergeCell ref="I2:K3"/>
    <mergeCell ref="L2:N3"/>
    <mergeCell ref="O2:Q3"/>
    <mergeCell ref="A2:A6"/>
    <mergeCell ref="B2:B6"/>
    <mergeCell ref="C2:C6"/>
    <mergeCell ref="F4:H4"/>
    <mergeCell ref="I4:K4"/>
    <mergeCell ref="J5:J6"/>
    <mergeCell ref="I5:I6"/>
    <mergeCell ref="O4:Q4"/>
    <mergeCell ref="F5:F6"/>
    <mergeCell ref="S5:S6"/>
    <mergeCell ref="G5:G6"/>
    <mergeCell ref="T5:T6"/>
    <mergeCell ref="M5:M6"/>
    <mergeCell ref="R4:T4"/>
    <mergeCell ref="P5:P6"/>
    <mergeCell ref="R5:R6"/>
    <mergeCell ref="L4:N4"/>
    <mergeCell ref="Q5:Q6"/>
    <mergeCell ref="E2:E6"/>
    <mergeCell ref="L5:L6"/>
    <mergeCell ref="H5:H6"/>
    <mergeCell ref="N5:N6"/>
    <mergeCell ref="O5:O6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20"/>
  <sheetViews>
    <sheetView zoomScale="90" zoomScaleNormal="90" zoomScalePageLayoutView="0" workbookViewId="0" topLeftCell="A1">
      <pane xSplit="13" ySplit="6" topLeftCell="S28" activePane="bottomRight" state="frozen"/>
      <selection pane="topLeft" activeCell="V70" sqref="V70"/>
      <selection pane="topRight" activeCell="V70" sqref="V70"/>
      <selection pane="bottomLeft" activeCell="V70" sqref="V70"/>
      <selection pane="bottomRight" activeCell="A1" sqref="A1:IV16384"/>
    </sheetView>
  </sheetViews>
  <sheetFormatPr defaultColWidth="9.140625" defaultRowHeight="12.75"/>
  <cols>
    <col min="1" max="1" width="4.7109375" style="1" customWidth="1"/>
    <col min="2" max="2" width="28.8515625" style="1" customWidth="1"/>
    <col min="3" max="3" width="6.7109375" style="83" customWidth="1"/>
    <col min="4" max="4" width="5.140625" style="84" customWidth="1"/>
    <col min="5" max="5" width="6.421875" style="84" customWidth="1"/>
    <col min="6" max="6" width="7.7109375" style="83" hidden="1" customWidth="1"/>
    <col min="7" max="7" width="5.8515625" style="84" hidden="1" customWidth="1"/>
    <col min="8" max="8" width="6.7109375" style="1" hidden="1" customWidth="1"/>
    <col min="9" max="9" width="5.140625" style="1" hidden="1" customWidth="1"/>
    <col min="10" max="10" width="4.8515625" style="1" hidden="1" customWidth="1"/>
    <col min="11" max="11" width="5.7109375" style="1" hidden="1" customWidth="1"/>
    <col min="12" max="12" width="8.00390625" style="1" customWidth="1"/>
    <col min="13" max="13" width="5.140625" style="1" hidden="1" customWidth="1"/>
    <col min="14" max="14" width="4.8515625" style="1" customWidth="1"/>
    <col min="15" max="15" width="4.57421875" style="1" customWidth="1"/>
    <col min="16" max="16" width="3.8515625" style="1" customWidth="1"/>
    <col min="17" max="18" width="5.28125" style="1" customWidth="1"/>
    <col min="19" max="20" width="5.7109375" style="1" customWidth="1"/>
    <col min="21" max="21" width="5.140625" style="1" customWidth="1"/>
    <col min="22" max="22" width="5.00390625" style="1" customWidth="1"/>
    <col min="23" max="23" width="4.7109375" style="1" customWidth="1"/>
    <col min="24" max="25" width="6.28125" style="1" customWidth="1"/>
    <col min="26" max="26" width="5.00390625" style="1" customWidth="1"/>
    <col min="27" max="28" width="5.57421875" style="1" customWidth="1"/>
    <col min="29" max="29" width="6.57421875" style="1" customWidth="1"/>
    <col min="30" max="30" width="5.421875" style="1" customWidth="1"/>
    <col min="31" max="31" width="3.00390625" style="1" customWidth="1"/>
    <col min="32" max="32" width="4.57421875" style="1" customWidth="1"/>
    <col min="33" max="33" width="5.8515625" style="1" customWidth="1"/>
    <col min="34" max="34" width="4.7109375" style="1" customWidth="1"/>
    <col min="35" max="35" width="4.00390625" style="1" customWidth="1"/>
    <col min="36" max="36" width="5.28125" style="1" customWidth="1"/>
    <col min="37" max="37" width="5.421875" style="1" customWidth="1"/>
    <col min="38" max="38" width="3.7109375" style="1" customWidth="1"/>
    <col min="39" max="39" width="6.28125" style="1" customWidth="1"/>
    <col min="40" max="40" width="5.140625" style="1" customWidth="1"/>
    <col min="41" max="41" width="5.7109375" style="1" customWidth="1"/>
    <col min="42" max="42" width="5.421875" style="1" customWidth="1"/>
    <col min="43" max="43" width="6.00390625" style="1" customWidth="1"/>
    <col min="44" max="16384" width="9.140625" style="1" customWidth="1"/>
  </cols>
  <sheetData>
    <row r="1" spans="1:43" s="73" customFormat="1" ht="19.5" customHeight="1" thickBot="1">
      <c r="A1" s="26"/>
      <c r="B1" s="154" t="s">
        <v>120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s="74" customFormat="1" ht="12" customHeight="1">
      <c r="A2" s="152" t="s">
        <v>0</v>
      </c>
      <c r="B2" s="122" t="s">
        <v>1</v>
      </c>
      <c r="C2" s="174" t="s">
        <v>95</v>
      </c>
      <c r="D2" s="143" t="s">
        <v>92</v>
      </c>
      <c r="E2" s="122" t="s">
        <v>93</v>
      </c>
      <c r="F2" s="174" t="s">
        <v>94</v>
      </c>
      <c r="G2" s="143" t="s">
        <v>96</v>
      </c>
      <c r="H2" s="236" t="s">
        <v>97</v>
      </c>
      <c r="I2" s="149" t="s">
        <v>111</v>
      </c>
      <c r="J2" s="143" t="s">
        <v>112</v>
      </c>
      <c r="K2" s="143" t="s">
        <v>113</v>
      </c>
      <c r="L2" s="155" t="s">
        <v>121</v>
      </c>
      <c r="M2" s="140" t="s">
        <v>128</v>
      </c>
      <c r="N2" s="125" t="s">
        <v>56</v>
      </c>
      <c r="O2" s="126"/>
      <c r="P2" s="126"/>
      <c r="Q2" s="126"/>
      <c r="R2" s="127"/>
      <c r="S2" s="125" t="s">
        <v>100</v>
      </c>
      <c r="T2" s="126"/>
      <c r="U2" s="126"/>
      <c r="V2" s="126"/>
      <c r="W2" s="127"/>
      <c r="X2" s="125" t="s">
        <v>101</v>
      </c>
      <c r="Y2" s="126"/>
      <c r="Z2" s="126"/>
      <c r="AA2" s="126"/>
      <c r="AB2" s="127"/>
      <c r="AC2" s="125" t="s">
        <v>102</v>
      </c>
      <c r="AD2" s="126"/>
      <c r="AE2" s="126"/>
      <c r="AF2" s="126"/>
      <c r="AG2" s="127"/>
      <c r="AH2" s="158" t="s">
        <v>123</v>
      </c>
      <c r="AI2" s="159"/>
      <c r="AJ2" s="159"/>
      <c r="AK2" s="159"/>
      <c r="AL2" s="160"/>
      <c r="AM2" s="158" t="s">
        <v>115</v>
      </c>
      <c r="AN2" s="159"/>
      <c r="AO2" s="159"/>
      <c r="AP2" s="159"/>
      <c r="AQ2" s="160"/>
    </row>
    <row r="3" spans="1:43" s="74" customFormat="1" ht="34.5" customHeight="1" thickBot="1">
      <c r="A3" s="153"/>
      <c r="B3" s="147"/>
      <c r="C3" s="156"/>
      <c r="D3" s="144"/>
      <c r="E3" s="147"/>
      <c r="F3" s="156"/>
      <c r="G3" s="144"/>
      <c r="H3" s="237"/>
      <c r="I3" s="150"/>
      <c r="J3" s="144"/>
      <c r="K3" s="144"/>
      <c r="L3" s="156"/>
      <c r="M3" s="146"/>
      <c r="N3" s="128"/>
      <c r="O3" s="129"/>
      <c r="P3" s="129"/>
      <c r="Q3" s="129"/>
      <c r="R3" s="130"/>
      <c r="S3" s="128"/>
      <c r="T3" s="129"/>
      <c r="U3" s="129"/>
      <c r="V3" s="129"/>
      <c r="W3" s="130"/>
      <c r="X3" s="128"/>
      <c r="Y3" s="129"/>
      <c r="Z3" s="129"/>
      <c r="AA3" s="129"/>
      <c r="AB3" s="130"/>
      <c r="AC3" s="128"/>
      <c r="AD3" s="129"/>
      <c r="AE3" s="129"/>
      <c r="AF3" s="129"/>
      <c r="AG3" s="130"/>
      <c r="AH3" s="161"/>
      <c r="AI3" s="162"/>
      <c r="AJ3" s="162"/>
      <c r="AK3" s="162"/>
      <c r="AL3" s="163"/>
      <c r="AM3" s="161"/>
      <c r="AN3" s="162"/>
      <c r="AO3" s="162"/>
      <c r="AP3" s="162"/>
      <c r="AQ3" s="163"/>
    </row>
    <row r="4" spans="1:43" s="74" customFormat="1" ht="12" customHeight="1" thickBot="1">
      <c r="A4" s="153"/>
      <c r="B4" s="147"/>
      <c r="C4" s="156"/>
      <c r="D4" s="144"/>
      <c r="E4" s="147"/>
      <c r="F4" s="156"/>
      <c r="G4" s="144"/>
      <c r="H4" s="237"/>
      <c r="I4" s="150"/>
      <c r="J4" s="144"/>
      <c r="K4" s="144"/>
      <c r="L4" s="156"/>
      <c r="M4" s="146"/>
      <c r="N4" s="136">
        <v>4</v>
      </c>
      <c r="O4" s="137"/>
      <c r="P4" s="137"/>
      <c r="Q4" s="137"/>
      <c r="R4" s="138"/>
      <c r="S4" s="136">
        <v>9</v>
      </c>
      <c r="T4" s="137"/>
      <c r="U4" s="137"/>
      <c r="V4" s="137"/>
      <c r="W4" s="138"/>
      <c r="X4" s="131">
        <v>10</v>
      </c>
      <c r="Y4" s="132"/>
      <c r="Z4" s="132"/>
      <c r="AA4" s="132"/>
      <c r="AB4" s="133"/>
      <c r="AC4" s="131">
        <v>14</v>
      </c>
      <c r="AD4" s="132"/>
      <c r="AE4" s="132"/>
      <c r="AF4" s="132"/>
      <c r="AG4" s="133"/>
      <c r="AH4" s="131">
        <v>24</v>
      </c>
      <c r="AI4" s="132"/>
      <c r="AJ4" s="132"/>
      <c r="AK4" s="132"/>
      <c r="AL4" s="133"/>
      <c r="AM4" s="131">
        <v>23</v>
      </c>
      <c r="AN4" s="132"/>
      <c r="AO4" s="132"/>
      <c r="AP4" s="132"/>
      <c r="AQ4" s="133"/>
    </row>
    <row r="5" spans="1:43" s="74" customFormat="1" ht="25.5" customHeight="1">
      <c r="A5" s="153"/>
      <c r="B5" s="147"/>
      <c r="C5" s="156"/>
      <c r="D5" s="144"/>
      <c r="E5" s="147"/>
      <c r="F5" s="156"/>
      <c r="G5" s="144"/>
      <c r="H5" s="237"/>
      <c r="I5" s="150"/>
      <c r="J5" s="144"/>
      <c r="K5" s="144"/>
      <c r="L5" s="156"/>
      <c r="M5" s="146"/>
      <c r="N5" s="139" t="s">
        <v>18</v>
      </c>
      <c r="O5" s="124" t="s">
        <v>121</v>
      </c>
      <c r="P5" s="124" t="s">
        <v>58</v>
      </c>
      <c r="Q5" s="124" t="s">
        <v>98</v>
      </c>
      <c r="R5" s="142" t="s">
        <v>99</v>
      </c>
      <c r="S5" s="139" t="s">
        <v>18</v>
      </c>
      <c r="T5" s="124" t="s">
        <v>121</v>
      </c>
      <c r="U5" s="124" t="s">
        <v>58</v>
      </c>
      <c r="V5" s="124" t="s">
        <v>98</v>
      </c>
      <c r="W5" s="142" t="s">
        <v>99</v>
      </c>
      <c r="X5" s="134" t="s">
        <v>18</v>
      </c>
      <c r="Y5" s="122" t="s">
        <v>121</v>
      </c>
      <c r="Z5" s="122" t="s">
        <v>58</v>
      </c>
      <c r="AA5" s="122" t="s">
        <v>98</v>
      </c>
      <c r="AB5" s="140" t="s">
        <v>99</v>
      </c>
      <c r="AC5" s="134" t="s">
        <v>18</v>
      </c>
      <c r="AD5" s="122" t="s">
        <v>121</v>
      </c>
      <c r="AE5" s="122" t="s">
        <v>58</v>
      </c>
      <c r="AF5" s="122" t="s">
        <v>98</v>
      </c>
      <c r="AG5" s="140" t="s">
        <v>99</v>
      </c>
      <c r="AH5" s="134" t="s">
        <v>18</v>
      </c>
      <c r="AI5" s="122" t="s">
        <v>121</v>
      </c>
      <c r="AJ5" s="122" t="s">
        <v>58</v>
      </c>
      <c r="AK5" s="122" t="s">
        <v>98</v>
      </c>
      <c r="AL5" s="140" t="s">
        <v>99</v>
      </c>
      <c r="AM5" s="134" t="s">
        <v>18</v>
      </c>
      <c r="AN5" s="122" t="s">
        <v>121</v>
      </c>
      <c r="AO5" s="122" t="s">
        <v>58</v>
      </c>
      <c r="AP5" s="122" t="s">
        <v>98</v>
      </c>
      <c r="AQ5" s="140" t="s">
        <v>99</v>
      </c>
    </row>
    <row r="6" spans="1:43" s="74" customFormat="1" ht="82.5" customHeight="1" thickBot="1">
      <c r="A6" s="153"/>
      <c r="B6" s="148"/>
      <c r="C6" s="157"/>
      <c r="D6" s="145"/>
      <c r="E6" s="123"/>
      <c r="F6" s="157"/>
      <c r="G6" s="145"/>
      <c r="H6" s="238"/>
      <c r="I6" s="151"/>
      <c r="J6" s="145"/>
      <c r="K6" s="145"/>
      <c r="L6" s="157"/>
      <c r="M6" s="141"/>
      <c r="N6" s="135"/>
      <c r="O6" s="123"/>
      <c r="P6" s="123"/>
      <c r="Q6" s="123"/>
      <c r="R6" s="141"/>
      <c r="S6" s="135"/>
      <c r="T6" s="123"/>
      <c r="U6" s="123"/>
      <c r="V6" s="123"/>
      <c r="W6" s="141"/>
      <c r="X6" s="135"/>
      <c r="Y6" s="123"/>
      <c r="Z6" s="123"/>
      <c r="AA6" s="123"/>
      <c r="AB6" s="141"/>
      <c r="AC6" s="135"/>
      <c r="AD6" s="123"/>
      <c r="AE6" s="123"/>
      <c r="AF6" s="123"/>
      <c r="AG6" s="141"/>
      <c r="AH6" s="135"/>
      <c r="AI6" s="123"/>
      <c r="AJ6" s="123"/>
      <c r="AK6" s="123"/>
      <c r="AL6" s="141"/>
      <c r="AM6" s="135"/>
      <c r="AN6" s="123"/>
      <c r="AO6" s="123"/>
      <c r="AP6" s="123"/>
      <c r="AQ6" s="141"/>
    </row>
    <row r="7" spans="1:43" ht="12" customHeight="1">
      <c r="A7" s="25" t="s">
        <v>19</v>
      </c>
      <c r="B7" s="10"/>
      <c r="C7" s="9"/>
      <c r="D7" s="7"/>
      <c r="E7" s="7"/>
      <c r="F7" s="9"/>
      <c r="G7" s="7"/>
      <c r="H7" s="2"/>
      <c r="I7" s="77"/>
      <c r="J7" s="77"/>
      <c r="K7" s="77"/>
      <c r="L7" s="77"/>
      <c r="M7" s="77"/>
      <c r="N7" s="78"/>
      <c r="O7" s="62"/>
      <c r="P7" s="45"/>
      <c r="Q7" s="46"/>
      <c r="R7" s="47"/>
      <c r="S7" s="78"/>
      <c r="T7" s="62"/>
      <c r="U7" s="45"/>
      <c r="V7" s="46"/>
      <c r="W7" s="47"/>
      <c r="X7" s="78"/>
      <c r="Y7" s="62"/>
      <c r="Z7" s="45"/>
      <c r="AA7" s="46"/>
      <c r="AB7" s="47"/>
      <c r="AC7" s="78"/>
      <c r="AD7" s="62"/>
      <c r="AE7" s="45"/>
      <c r="AF7" s="46"/>
      <c r="AG7" s="47"/>
      <c r="AH7" s="78"/>
      <c r="AI7" s="62"/>
      <c r="AJ7" s="45"/>
      <c r="AK7" s="46"/>
      <c r="AL7" s="47"/>
      <c r="AM7" s="78"/>
      <c r="AN7" s="62"/>
      <c r="AO7" s="45"/>
      <c r="AP7" s="46"/>
      <c r="AQ7" s="47"/>
    </row>
    <row r="8" spans="1:43" ht="12" customHeight="1">
      <c r="A8" s="7">
        <v>1</v>
      </c>
      <c r="B8" s="10" t="s">
        <v>60</v>
      </c>
      <c r="C8" s="9">
        <f>D8+E8</f>
        <v>177</v>
      </c>
      <c r="D8" s="7"/>
      <c r="E8" s="7">
        <v>177</v>
      </c>
      <c r="F8" s="57">
        <f>G8+H8</f>
        <v>177</v>
      </c>
      <c r="G8" s="7">
        <f aca="true" t="shared" si="0" ref="G8:G53">Q8+V8+AA8+AF8+AP8</f>
        <v>0</v>
      </c>
      <c r="H8" s="5">
        <f aca="true" t="shared" si="1" ref="H8:H53">R8+W8+AB8+AG8+AQ8</f>
        <v>177</v>
      </c>
      <c r="I8" s="58">
        <f>C8-F8</f>
        <v>0</v>
      </c>
      <c r="J8" s="58">
        <f>D8-G8</f>
        <v>0</v>
      </c>
      <c r="K8" s="58">
        <f>E8-H8</f>
        <v>0</v>
      </c>
      <c r="L8" s="58">
        <f>O8+T8+Y8+AD8+AN8+AI8</f>
        <v>177</v>
      </c>
      <c r="M8" s="58">
        <f>C8-L8</f>
        <v>0</v>
      </c>
      <c r="N8" s="59">
        <f>Q8+R8</f>
        <v>0</v>
      </c>
      <c r="O8" s="60"/>
      <c r="P8" s="3"/>
      <c r="Q8" s="48"/>
      <c r="R8" s="49"/>
      <c r="S8" s="59">
        <f aca="true" t="shared" si="2" ref="S8:S53">W8</f>
        <v>0</v>
      </c>
      <c r="T8" s="60"/>
      <c r="U8" s="3"/>
      <c r="V8" s="48"/>
      <c r="W8" s="49"/>
      <c r="X8" s="59">
        <f aca="true" t="shared" si="3" ref="X8:X53">AB8</f>
        <v>177</v>
      </c>
      <c r="Y8" s="60">
        <v>177</v>
      </c>
      <c r="Z8" s="3">
        <v>1</v>
      </c>
      <c r="AA8" s="48"/>
      <c r="AB8" s="49">
        <v>177</v>
      </c>
      <c r="AC8" s="59">
        <f aca="true" t="shared" si="4" ref="AC8:AC53">AG8</f>
        <v>0</v>
      </c>
      <c r="AD8" s="60"/>
      <c r="AE8" s="3"/>
      <c r="AF8" s="48"/>
      <c r="AG8" s="49"/>
      <c r="AH8" s="59"/>
      <c r="AI8" s="60"/>
      <c r="AJ8" s="3"/>
      <c r="AK8" s="48"/>
      <c r="AL8" s="49"/>
      <c r="AM8" s="59">
        <f aca="true" t="shared" si="5" ref="AM8:AM53">AQ8</f>
        <v>0</v>
      </c>
      <c r="AN8" s="60"/>
      <c r="AO8" s="3"/>
      <c r="AP8" s="48"/>
      <c r="AQ8" s="49"/>
    </row>
    <row r="9" spans="1:43" ht="12" customHeight="1">
      <c r="A9" s="7">
        <v>2</v>
      </c>
      <c r="B9" s="10" t="s">
        <v>61</v>
      </c>
      <c r="C9" s="9">
        <f aca="true" t="shared" si="6" ref="C9:C53">D9+E9</f>
        <v>235</v>
      </c>
      <c r="D9" s="7"/>
      <c r="E9" s="7">
        <v>235</v>
      </c>
      <c r="F9" s="57">
        <f aca="true" t="shared" si="7" ref="F9:F53">G9+H9</f>
        <v>235</v>
      </c>
      <c r="G9" s="7">
        <f t="shared" si="0"/>
        <v>0</v>
      </c>
      <c r="H9" s="5">
        <f t="shared" si="1"/>
        <v>235</v>
      </c>
      <c r="I9" s="58">
        <f aca="true" t="shared" si="8" ref="I9:I53">C9-F9</f>
        <v>0</v>
      </c>
      <c r="J9" s="58">
        <f aca="true" t="shared" si="9" ref="J9:J53">D9-G9</f>
        <v>0</v>
      </c>
      <c r="K9" s="58">
        <f aca="true" t="shared" si="10" ref="K9:K53">E9-H9</f>
        <v>0</v>
      </c>
      <c r="L9" s="58">
        <f aca="true" t="shared" si="11" ref="L9:L54">O9+T9+Y9+AD9+AN9+AI9</f>
        <v>235</v>
      </c>
      <c r="M9" s="58">
        <f aca="true" t="shared" si="12" ref="M9:M54">C9-L9</f>
        <v>0</v>
      </c>
      <c r="N9" s="59">
        <f aca="true" t="shared" si="13" ref="N9:N53">Q9+R9</f>
        <v>0</v>
      </c>
      <c r="O9" s="60"/>
      <c r="P9" s="3"/>
      <c r="Q9" s="48"/>
      <c r="R9" s="49"/>
      <c r="S9" s="59">
        <f t="shared" si="2"/>
        <v>0</v>
      </c>
      <c r="T9" s="60"/>
      <c r="U9" s="3"/>
      <c r="V9" s="48"/>
      <c r="W9" s="49"/>
      <c r="X9" s="59">
        <f t="shared" si="3"/>
        <v>0</v>
      </c>
      <c r="Y9" s="60"/>
      <c r="Z9" s="3"/>
      <c r="AA9" s="48"/>
      <c r="AB9" s="49"/>
      <c r="AC9" s="59">
        <f t="shared" si="4"/>
        <v>0</v>
      </c>
      <c r="AD9" s="60"/>
      <c r="AE9" s="3"/>
      <c r="AF9" s="48"/>
      <c r="AG9" s="49"/>
      <c r="AH9" s="59"/>
      <c r="AI9" s="60"/>
      <c r="AJ9" s="3"/>
      <c r="AK9" s="48"/>
      <c r="AL9" s="49"/>
      <c r="AM9" s="59">
        <f t="shared" si="5"/>
        <v>235</v>
      </c>
      <c r="AN9" s="60">
        <v>235</v>
      </c>
      <c r="AO9" s="3">
        <v>1.01</v>
      </c>
      <c r="AP9" s="48"/>
      <c r="AQ9" s="49">
        <v>235</v>
      </c>
    </row>
    <row r="10" spans="1:43" ht="12" customHeight="1">
      <c r="A10" s="7">
        <v>3</v>
      </c>
      <c r="B10" s="10" t="s">
        <v>2</v>
      </c>
      <c r="C10" s="9">
        <f t="shared" si="6"/>
        <v>210</v>
      </c>
      <c r="D10" s="7"/>
      <c r="E10" s="7">
        <v>210</v>
      </c>
      <c r="F10" s="57">
        <f t="shared" si="7"/>
        <v>210</v>
      </c>
      <c r="G10" s="7">
        <f t="shared" si="0"/>
        <v>0</v>
      </c>
      <c r="H10" s="5">
        <f t="shared" si="1"/>
        <v>210</v>
      </c>
      <c r="I10" s="58">
        <f t="shared" si="8"/>
        <v>0</v>
      </c>
      <c r="J10" s="58">
        <f t="shared" si="9"/>
        <v>0</v>
      </c>
      <c r="K10" s="58">
        <f t="shared" si="10"/>
        <v>0</v>
      </c>
      <c r="L10" s="58">
        <f t="shared" si="11"/>
        <v>210</v>
      </c>
      <c r="M10" s="58">
        <f t="shared" si="12"/>
        <v>0</v>
      </c>
      <c r="N10" s="59">
        <f t="shared" si="13"/>
        <v>0</v>
      </c>
      <c r="O10" s="60"/>
      <c r="P10" s="3"/>
      <c r="Q10" s="48"/>
      <c r="R10" s="49"/>
      <c r="S10" s="59">
        <f t="shared" si="2"/>
        <v>0</v>
      </c>
      <c r="T10" s="60"/>
      <c r="U10" s="3"/>
      <c r="V10" s="48"/>
      <c r="W10" s="49"/>
      <c r="X10" s="59">
        <f t="shared" si="3"/>
        <v>210</v>
      </c>
      <c r="Y10" s="60">
        <v>210</v>
      </c>
      <c r="Z10" s="3">
        <v>1</v>
      </c>
      <c r="AA10" s="48"/>
      <c r="AB10" s="49">
        <v>210</v>
      </c>
      <c r="AC10" s="59">
        <f t="shared" si="4"/>
        <v>0</v>
      </c>
      <c r="AD10" s="60"/>
      <c r="AE10" s="3"/>
      <c r="AF10" s="48"/>
      <c r="AG10" s="49"/>
      <c r="AH10" s="59"/>
      <c r="AI10" s="60"/>
      <c r="AJ10" s="3"/>
      <c r="AK10" s="48"/>
      <c r="AL10" s="49"/>
      <c r="AM10" s="59">
        <f t="shared" si="5"/>
        <v>0</v>
      </c>
      <c r="AN10" s="60"/>
      <c r="AO10" s="3"/>
      <c r="AP10" s="48"/>
      <c r="AQ10" s="49"/>
    </row>
    <row r="11" spans="1:43" ht="12" customHeight="1">
      <c r="A11" s="7">
        <v>4</v>
      </c>
      <c r="B11" s="10" t="s">
        <v>44</v>
      </c>
      <c r="C11" s="9">
        <f t="shared" si="6"/>
        <v>182</v>
      </c>
      <c r="D11" s="7"/>
      <c r="E11" s="7">
        <v>182</v>
      </c>
      <c r="F11" s="57">
        <f t="shared" si="7"/>
        <v>182</v>
      </c>
      <c r="G11" s="7">
        <f t="shared" si="0"/>
        <v>0</v>
      </c>
      <c r="H11" s="5">
        <f t="shared" si="1"/>
        <v>182</v>
      </c>
      <c r="I11" s="58">
        <f t="shared" si="8"/>
        <v>0</v>
      </c>
      <c r="J11" s="58">
        <f t="shared" si="9"/>
        <v>0</v>
      </c>
      <c r="K11" s="58">
        <f t="shared" si="10"/>
        <v>0</v>
      </c>
      <c r="L11" s="58">
        <f t="shared" si="11"/>
        <v>182</v>
      </c>
      <c r="M11" s="58">
        <f t="shared" si="12"/>
        <v>0</v>
      </c>
      <c r="N11" s="59">
        <f t="shared" si="13"/>
        <v>0</v>
      </c>
      <c r="O11" s="60"/>
      <c r="P11" s="3"/>
      <c r="Q11" s="48"/>
      <c r="R11" s="49"/>
      <c r="S11" s="59">
        <f t="shared" si="2"/>
        <v>0</v>
      </c>
      <c r="T11" s="60"/>
      <c r="U11" s="3"/>
      <c r="V11" s="48"/>
      <c r="W11" s="49"/>
      <c r="X11" s="59">
        <f t="shared" si="3"/>
        <v>182</v>
      </c>
      <c r="Y11" s="60">
        <v>182</v>
      </c>
      <c r="Z11" s="3">
        <v>1</v>
      </c>
      <c r="AA11" s="48"/>
      <c r="AB11" s="49">
        <v>182</v>
      </c>
      <c r="AC11" s="59">
        <f t="shared" si="4"/>
        <v>0</v>
      </c>
      <c r="AD11" s="60"/>
      <c r="AE11" s="3"/>
      <c r="AF11" s="48"/>
      <c r="AG11" s="49"/>
      <c r="AH11" s="59"/>
      <c r="AI11" s="60"/>
      <c r="AJ11" s="3"/>
      <c r="AK11" s="48"/>
      <c r="AL11" s="49"/>
      <c r="AM11" s="59">
        <f t="shared" si="5"/>
        <v>0</v>
      </c>
      <c r="AN11" s="60"/>
      <c r="AO11" s="3"/>
      <c r="AP11" s="48"/>
      <c r="AQ11" s="49"/>
    </row>
    <row r="12" spans="1:43" ht="12" customHeight="1">
      <c r="A12" s="7">
        <v>5</v>
      </c>
      <c r="B12" s="10" t="s">
        <v>43</v>
      </c>
      <c r="C12" s="9">
        <f t="shared" si="6"/>
        <v>467</v>
      </c>
      <c r="D12" s="7"/>
      <c r="E12" s="7">
        <v>467</v>
      </c>
      <c r="F12" s="57">
        <f t="shared" si="7"/>
        <v>467</v>
      </c>
      <c r="G12" s="7">
        <f t="shared" si="0"/>
        <v>0</v>
      </c>
      <c r="H12" s="5">
        <f t="shared" si="1"/>
        <v>467</v>
      </c>
      <c r="I12" s="58">
        <f t="shared" si="8"/>
        <v>0</v>
      </c>
      <c r="J12" s="58">
        <f t="shared" si="9"/>
        <v>0</v>
      </c>
      <c r="K12" s="58">
        <f t="shared" si="10"/>
        <v>0</v>
      </c>
      <c r="L12" s="58">
        <f t="shared" si="11"/>
        <v>467</v>
      </c>
      <c r="M12" s="58">
        <f t="shared" si="12"/>
        <v>0</v>
      </c>
      <c r="N12" s="59">
        <f t="shared" si="13"/>
        <v>0</v>
      </c>
      <c r="O12" s="60"/>
      <c r="P12" s="3"/>
      <c r="Q12" s="48"/>
      <c r="R12" s="49"/>
      <c r="S12" s="59">
        <f t="shared" si="2"/>
        <v>0</v>
      </c>
      <c r="T12" s="60"/>
      <c r="U12" s="3"/>
      <c r="V12" s="48"/>
      <c r="W12" s="49"/>
      <c r="X12" s="59">
        <f t="shared" si="3"/>
        <v>0</v>
      </c>
      <c r="Y12" s="60"/>
      <c r="Z12" s="3"/>
      <c r="AA12" s="48"/>
      <c r="AB12" s="49"/>
      <c r="AC12" s="59">
        <f t="shared" si="4"/>
        <v>0</v>
      </c>
      <c r="AD12" s="60"/>
      <c r="AE12" s="3"/>
      <c r="AF12" s="48"/>
      <c r="AG12" s="49"/>
      <c r="AH12" s="59"/>
      <c r="AI12" s="60"/>
      <c r="AJ12" s="3"/>
      <c r="AK12" s="48"/>
      <c r="AL12" s="49"/>
      <c r="AM12" s="59">
        <f t="shared" si="5"/>
        <v>467</v>
      </c>
      <c r="AN12" s="60">
        <v>467</v>
      </c>
      <c r="AO12" s="3">
        <v>1</v>
      </c>
      <c r="AP12" s="48"/>
      <c r="AQ12" s="49">
        <v>467</v>
      </c>
    </row>
    <row r="13" spans="1:43" ht="12" customHeight="1">
      <c r="A13" s="7">
        <v>6</v>
      </c>
      <c r="B13" s="10" t="s">
        <v>50</v>
      </c>
      <c r="C13" s="9">
        <f t="shared" si="6"/>
        <v>36</v>
      </c>
      <c r="D13" s="7"/>
      <c r="E13" s="7">
        <v>36</v>
      </c>
      <c r="F13" s="57">
        <f t="shared" si="7"/>
        <v>0</v>
      </c>
      <c r="G13" s="7">
        <f t="shared" si="0"/>
        <v>0</v>
      </c>
      <c r="H13" s="5">
        <f t="shared" si="1"/>
        <v>0</v>
      </c>
      <c r="I13" s="58">
        <f t="shared" si="8"/>
        <v>36</v>
      </c>
      <c r="J13" s="58">
        <f t="shared" si="9"/>
        <v>0</v>
      </c>
      <c r="K13" s="58">
        <f t="shared" si="10"/>
        <v>36</v>
      </c>
      <c r="L13" s="58">
        <f t="shared" si="11"/>
        <v>0</v>
      </c>
      <c r="M13" s="58">
        <f t="shared" si="12"/>
        <v>36</v>
      </c>
      <c r="N13" s="59">
        <f t="shared" si="13"/>
        <v>0</v>
      </c>
      <c r="O13" s="60"/>
      <c r="P13" s="3"/>
      <c r="Q13" s="48"/>
      <c r="R13" s="49"/>
      <c r="S13" s="59">
        <f t="shared" si="2"/>
        <v>0</v>
      </c>
      <c r="T13" s="60"/>
      <c r="U13" s="3"/>
      <c r="V13" s="48"/>
      <c r="W13" s="49"/>
      <c r="X13" s="59">
        <f t="shared" si="3"/>
        <v>0</v>
      </c>
      <c r="Y13" s="60"/>
      <c r="Z13" s="3"/>
      <c r="AA13" s="48"/>
      <c r="AB13" s="49"/>
      <c r="AC13" s="59">
        <f t="shared" si="4"/>
        <v>0</v>
      </c>
      <c r="AD13" s="60"/>
      <c r="AE13" s="3"/>
      <c r="AF13" s="48"/>
      <c r="AG13" s="49"/>
      <c r="AH13" s="59"/>
      <c r="AI13" s="60"/>
      <c r="AJ13" s="3"/>
      <c r="AK13" s="48"/>
      <c r="AL13" s="49"/>
      <c r="AM13" s="59">
        <f t="shared" si="5"/>
        <v>0</v>
      </c>
      <c r="AN13" s="60"/>
      <c r="AO13" s="3"/>
      <c r="AP13" s="48"/>
      <c r="AQ13" s="49"/>
    </row>
    <row r="14" spans="1:43" ht="12" customHeight="1">
      <c r="A14" s="7">
        <v>7</v>
      </c>
      <c r="B14" s="10" t="s">
        <v>49</v>
      </c>
      <c r="C14" s="9">
        <f t="shared" si="6"/>
        <v>44</v>
      </c>
      <c r="D14" s="7"/>
      <c r="E14" s="7">
        <v>44</v>
      </c>
      <c r="F14" s="57">
        <f t="shared" si="7"/>
        <v>0</v>
      </c>
      <c r="G14" s="7">
        <f t="shared" si="0"/>
        <v>0</v>
      </c>
      <c r="H14" s="5">
        <f t="shared" si="1"/>
        <v>0</v>
      </c>
      <c r="I14" s="58">
        <f t="shared" si="8"/>
        <v>44</v>
      </c>
      <c r="J14" s="58">
        <f t="shared" si="9"/>
        <v>0</v>
      </c>
      <c r="K14" s="58">
        <f t="shared" si="10"/>
        <v>44</v>
      </c>
      <c r="L14" s="58">
        <f t="shared" si="11"/>
        <v>0</v>
      </c>
      <c r="M14" s="58">
        <f t="shared" si="12"/>
        <v>44</v>
      </c>
      <c r="N14" s="59">
        <f t="shared" si="13"/>
        <v>0</v>
      </c>
      <c r="O14" s="60"/>
      <c r="P14" s="3"/>
      <c r="Q14" s="48"/>
      <c r="R14" s="49"/>
      <c r="S14" s="59">
        <f t="shared" si="2"/>
        <v>0</v>
      </c>
      <c r="T14" s="60"/>
      <c r="U14" s="3"/>
      <c r="V14" s="48"/>
      <c r="W14" s="49"/>
      <c r="X14" s="59">
        <f t="shared" si="3"/>
        <v>0</v>
      </c>
      <c r="Y14" s="60"/>
      <c r="Z14" s="3"/>
      <c r="AA14" s="48"/>
      <c r="AB14" s="49"/>
      <c r="AC14" s="59">
        <f t="shared" si="4"/>
        <v>0</v>
      </c>
      <c r="AD14" s="60"/>
      <c r="AE14" s="3"/>
      <c r="AF14" s="48"/>
      <c r="AG14" s="49"/>
      <c r="AH14" s="59"/>
      <c r="AI14" s="60"/>
      <c r="AJ14" s="3"/>
      <c r="AK14" s="48"/>
      <c r="AL14" s="49"/>
      <c r="AM14" s="59">
        <f t="shared" si="5"/>
        <v>0</v>
      </c>
      <c r="AN14" s="60"/>
      <c r="AO14" s="3"/>
      <c r="AP14" s="48"/>
      <c r="AQ14" s="49"/>
    </row>
    <row r="15" spans="1:43" ht="12" customHeight="1">
      <c r="A15" s="7">
        <v>8</v>
      </c>
      <c r="B15" s="10" t="s">
        <v>51</v>
      </c>
      <c r="C15" s="9">
        <f t="shared" si="6"/>
        <v>30</v>
      </c>
      <c r="D15" s="7"/>
      <c r="E15" s="7">
        <v>30</v>
      </c>
      <c r="F15" s="57">
        <f t="shared" si="7"/>
        <v>0</v>
      </c>
      <c r="G15" s="7">
        <f t="shared" si="0"/>
        <v>0</v>
      </c>
      <c r="H15" s="5">
        <f t="shared" si="1"/>
        <v>0</v>
      </c>
      <c r="I15" s="58">
        <f t="shared" si="8"/>
        <v>30</v>
      </c>
      <c r="J15" s="58">
        <f t="shared" si="9"/>
        <v>0</v>
      </c>
      <c r="K15" s="58">
        <f t="shared" si="10"/>
        <v>30</v>
      </c>
      <c r="L15" s="58">
        <f t="shared" si="11"/>
        <v>0</v>
      </c>
      <c r="M15" s="58">
        <f t="shared" si="12"/>
        <v>30</v>
      </c>
      <c r="N15" s="59">
        <f t="shared" si="13"/>
        <v>0</v>
      </c>
      <c r="O15" s="60"/>
      <c r="P15" s="3"/>
      <c r="Q15" s="48"/>
      <c r="R15" s="49"/>
      <c r="S15" s="59">
        <f t="shared" si="2"/>
        <v>0</v>
      </c>
      <c r="T15" s="60"/>
      <c r="U15" s="3"/>
      <c r="V15" s="48"/>
      <c r="W15" s="49"/>
      <c r="X15" s="59">
        <f t="shared" si="3"/>
        <v>0</v>
      </c>
      <c r="Y15" s="60"/>
      <c r="Z15" s="3"/>
      <c r="AA15" s="48"/>
      <c r="AB15" s="49"/>
      <c r="AC15" s="59">
        <f t="shared" si="4"/>
        <v>0</v>
      </c>
      <c r="AD15" s="60"/>
      <c r="AE15" s="3"/>
      <c r="AF15" s="48"/>
      <c r="AG15" s="49"/>
      <c r="AH15" s="59"/>
      <c r="AI15" s="60"/>
      <c r="AJ15" s="3"/>
      <c r="AK15" s="48"/>
      <c r="AL15" s="49"/>
      <c r="AM15" s="59">
        <f t="shared" si="5"/>
        <v>0</v>
      </c>
      <c r="AN15" s="60"/>
      <c r="AO15" s="3"/>
      <c r="AP15" s="48"/>
      <c r="AQ15" s="49"/>
    </row>
    <row r="16" spans="1:43" ht="12" customHeight="1">
      <c r="A16" s="7">
        <v>9</v>
      </c>
      <c r="B16" s="10" t="s">
        <v>52</v>
      </c>
      <c r="C16" s="9">
        <f t="shared" si="6"/>
        <v>0</v>
      </c>
      <c r="D16" s="7"/>
      <c r="E16" s="7"/>
      <c r="F16" s="57">
        <f t="shared" si="7"/>
        <v>0</v>
      </c>
      <c r="G16" s="7">
        <f t="shared" si="0"/>
        <v>0</v>
      </c>
      <c r="H16" s="5">
        <f t="shared" si="1"/>
        <v>0</v>
      </c>
      <c r="I16" s="58">
        <f t="shared" si="8"/>
        <v>0</v>
      </c>
      <c r="J16" s="58">
        <f t="shared" si="9"/>
        <v>0</v>
      </c>
      <c r="K16" s="58">
        <f t="shared" si="10"/>
        <v>0</v>
      </c>
      <c r="L16" s="58">
        <f t="shared" si="11"/>
        <v>0</v>
      </c>
      <c r="M16" s="58">
        <f t="shared" si="12"/>
        <v>0</v>
      </c>
      <c r="N16" s="59">
        <f t="shared" si="13"/>
        <v>0</v>
      </c>
      <c r="O16" s="60"/>
      <c r="P16" s="3"/>
      <c r="Q16" s="48"/>
      <c r="R16" s="49"/>
      <c r="S16" s="59">
        <f t="shared" si="2"/>
        <v>0</v>
      </c>
      <c r="T16" s="60"/>
      <c r="U16" s="3"/>
      <c r="V16" s="48"/>
      <c r="W16" s="49"/>
      <c r="X16" s="59">
        <f t="shared" si="3"/>
        <v>0</v>
      </c>
      <c r="Y16" s="60"/>
      <c r="Z16" s="3"/>
      <c r="AA16" s="48"/>
      <c r="AB16" s="49"/>
      <c r="AC16" s="59">
        <f t="shared" si="4"/>
        <v>0</v>
      </c>
      <c r="AD16" s="60"/>
      <c r="AE16" s="3"/>
      <c r="AF16" s="48"/>
      <c r="AG16" s="49"/>
      <c r="AH16" s="59"/>
      <c r="AI16" s="60"/>
      <c r="AJ16" s="3"/>
      <c r="AK16" s="48"/>
      <c r="AL16" s="49"/>
      <c r="AM16" s="59">
        <f t="shared" si="5"/>
        <v>0</v>
      </c>
      <c r="AN16" s="60"/>
      <c r="AO16" s="3"/>
      <c r="AP16" s="48"/>
      <c r="AQ16" s="49"/>
    </row>
    <row r="17" spans="1:43" ht="12" customHeight="1">
      <c r="A17" s="7">
        <v>10</v>
      </c>
      <c r="B17" s="10" t="s">
        <v>72</v>
      </c>
      <c r="C17" s="9">
        <f t="shared" si="6"/>
        <v>359</v>
      </c>
      <c r="D17" s="7"/>
      <c r="E17" s="7">
        <v>359</v>
      </c>
      <c r="F17" s="57">
        <f t="shared" si="7"/>
        <v>359</v>
      </c>
      <c r="G17" s="7">
        <f t="shared" si="0"/>
        <v>0</v>
      </c>
      <c r="H17" s="5">
        <f t="shared" si="1"/>
        <v>359</v>
      </c>
      <c r="I17" s="58">
        <f t="shared" si="8"/>
        <v>0</v>
      </c>
      <c r="J17" s="58">
        <f t="shared" si="9"/>
        <v>0</v>
      </c>
      <c r="K17" s="58">
        <f t="shared" si="10"/>
        <v>0</v>
      </c>
      <c r="L17" s="58">
        <f t="shared" si="11"/>
        <v>359</v>
      </c>
      <c r="M17" s="58">
        <f t="shared" si="12"/>
        <v>0</v>
      </c>
      <c r="N17" s="59">
        <f t="shared" si="13"/>
        <v>0</v>
      </c>
      <c r="O17" s="60"/>
      <c r="P17" s="3"/>
      <c r="Q17" s="48"/>
      <c r="R17" s="49"/>
      <c r="S17" s="59">
        <f t="shared" si="2"/>
        <v>0</v>
      </c>
      <c r="T17" s="60"/>
      <c r="U17" s="3"/>
      <c r="V17" s="48"/>
      <c r="W17" s="49"/>
      <c r="X17" s="59">
        <f t="shared" si="3"/>
        <v>359</v>
      </c>
      <c r="Y17" s="60">
        <v>359</v>
      </c>
      <c r="Z17" s="3">
        <v>1</v>
      </c>
      <c r="AA17" s="48"/>
      <c r="AB17" s="49">
        <v>359</v>
      </c>
      <c r="AC17" s="59">
        <f t="shared" si="4"/>
        <v>0</v>
      </c>
      <c r="AD17" s="60"/>
      <c r="AE17" s="3"/>
      <c r="AF17" s="48"/>
      <c r="AG17" s="49"/>
      <c r="AH17" s="59"/>
      <c r="AI17" s="60"/>
      <c r="AJ17" s="3"/>
      <c r="AK17" s="48"/>
      <c r="AL17" s="49"/>
      <c r="AM17" s="59">
        <f t="shared" si="5"/>
        <v>0</v>
      </c>
      <c r="AN17" s="60"/>
      <c r="AO17" s="3"/>
      <c r="AP17" s="48"/>
      <c r="AQ17" s="49"/>
    </row>
    <row r="18" spans="1:43" ht="12" customHeight="1">
      <c r="A18" s="7">
        <v>11</v>
      </c>
      <c r="B18" s="10" t="s">
        <v>73</v>
      </c>
      <c r="C18" s="9">
        <f t="shared" si="6"/>
        <v>248</v>
      </c>
      <c r="D18" s="7"/>
      <c r="E18" s="7">
        <v>248</v>
      </c>
      <c r="F18" s="57">
        <f t="shared" si="7"/>
        <v>248</v>
      </c>
      <c r="G18" s="7">
        <f t="shared" si="0"/>
        <v>0</v>
      </c>
      <c r="H18" s="5">
        <f t="shared" si="1"/>
        <v>248</v>
      </c>
      <c r="I18" s="58">
        <f t="shared" si="8"/>
        <v>0</v>
      </c>
      <c r="J18" s="58">
        <f t="shared" si="9"/>
        <v>0</v>
      </c>
      <c r="K18" s="58">
        <f t="shared" si="10"/>
        <v>0</v>
      </c>
      <c r="L18" s="58">
        <f t="shared" si="11"/>
        <v>248</v>
      </c>
      <c r="M18" s="58">
        <f t="shared" si="12"/>
        <v>0</v>
      </c>
      <c r="N18" s="59">
        <f t="shared" si="13"/>
        <v>0</v>
      </c>
      <c r="O18" s="60"/>
      <c r="P18" s="3"/>
      <c r="Q18" s="48"/>
      <c r="R18" s="49"/>
      <c r="S18" s="59">
        <f t="shared" si="2"/>
        <v>0</v>
      </c>
      <c r="T18" s="60"/>
      <c r="U18" s="3"/>
      <c r="V18" s="48"/>
      <c r="W18" s="49"/>
      <c r="X18" s="59">
        <f t="shared" si="3"/>
        <v>0</v>
      </c>
      <c r="Y18" s="60"/>
      <c r="Z18" s="3"/>
      <c r="AA18" s="48"/>
      <c r="AB18" s="49"/>
      <c r="AC18" s="59">
        <f t="shared" si="4"/>
        <v>0</v>
      </c>
      <c r="AD18" s="60"/>
      <c r="AE18" s="3"/>
      <c r="AF18" s="48"/>
      <c r="AG18" s="49"/>
      <c r="AH18" s="59"/>
      <c r="AI18" s="60"/>
      <c r="AJ18" s="3"/>
      <c r="AK18" s="48"/>
      <c r="AL18" s="49"/>
      <c r="AM18" s="59">
        <f t="shared" si="5"/>
        <v>248</v>
      </c>
      <c r="AN18" s="60">
        <v>248</v>
      </c>
      <c r="AO18" s="3">
        <v>0.99</v>
      </c>
      <c r="AP18" s="48"/>
      <c r="AQ18" s="49">
        <v>248</v>
      </c>
    </row>
    <row r="19" spans="1:43" ht="12" customHeight="1">
      <c r="A19" s="7">
        <v>12</v>
      </c>
      <c r="B19" s="10" t="s">
        <v>23</v>
      </c>
      <c r="C19" s="9">
        <f t="shared" si="6"/>
        <v>144</v>
      </c>
      <c r="D19" s="7"/>
      <c r="E19" s="7">
        <v>144</v>
      </c>
      <c r="F19" s="57">
        <f t="shared" si="7"/>
        <v>144</v>
      </c>
      <c r="G19" s="7">
        <f t="shared" si="0"/>
        <v>0</v>
      </c>
      <c r="H19" s="5">
        <f t="shared" si="1"/>
        <v>144</v>
      </c>
      <c r="I19" s="58">
        <f t="shared" si="8"/>
        <v>0</v>
      </c>
      <c r="J19" s="58">
        <f t="shared" si="9"/>
        <v>0</v>
      </c>
      <c r="K19" s="58">
        <f t="shared" si="10"/>
        <v>0</v>
      </c>
      <c r="L19" s="58">
        <f t="shared" si="11"/>
        <v>144</v>
      </c>
      <c r="M19" s="58">
        <f t="shared" si="12"/>
        <v>0</v>
      </c>
      <c r="N19" s="59">
        <f t="shared" si="13"/>
        <v>0</v>
      </c>
      <c r="O19" s="60"/>
      <c r="P19" s="3"/>
      <c r="Q19" s="48"/>
      <c r="R19" s="49"/>
      <c r="S19" s="59">
        <f t="shared" si="2"/>
        <v>0</v>
      </c>
      <c r="T19" s="60"/>
      <c r="U19" s="3"/>
      <c r="V19" s="48"/>
      <c r="W19" s="49"/>
      <c r="X19" s="59">
        <f t="shared" si="3"/>
        <v>144</v>
      </c>
      <c r="Y19" s="60">
        <v>144</v>
      </c>
      <c r="Z19" s="3">
        <v>1</v>
      </c>
      <c r="AA19" s="48"/>
      <c r="AB19" s="49">
        <v>144</v>
      </c>
      <c r="AC19" s="59">
        <f t="shared" si="4"/>
        <v>0</v>
      </c>
      <c r="AD19" s="60"/>
      <c r="AE19" s="3"/>
      <c r="AF19" s="48"/>
      <c r="AG19" s="49"/>
      <c r="AH19" s="59"/>
      <c r="AI19" s="60"/>
      <c r="AJ19" s="3"/>
      <c r="AK19" s="48"/>
      <c r="AL19" s="49"/>
      <c r="AM19" s="59">
        <f t="shared" si="5"/>
        <v>0</v>
      </c>
      <c r="AN19" s="60"/>
      <c r="AO19" s="3"/>
      <c r="AP19" s="48"/>
      <c r="AQ19" s="49"/>
    </row>
    <row r="20" spans="1:43" ht="12" customHeight="1">
      <c r="A20" s="7">
        <v>13</v>
      </c>
      <c r="B20" s="10" t="s">
        <v>22</v>
      </c>
      <c r="C20" s="9">
        <f t="shared" si="6"/>
        <v>163</v>
      </c>
      <c r="D20" s="7"/>
      <c r="E20" s="7">
        <v>163</v>
      </c>
      <c r="F20" s="57">
        <f t="shared" si="7"/>
        <v>163</v>
      </c>
      <c r="G20" s="7">
        <f t="shared" si="0"/>
        <v>0</v>
      </c>
      <c r="H20" s="5">
        <f t="shared" si="1"/>
        <v>163</v>
      </c>
      <c r="I20" s="58">
        <f t="shared" si="8"/>
        <v>0</v>
      </c>
      <c r="J20" s="58">
        <f t="shared" si="9"/>
        <v>0</v>
      </c>
      <c r="K20" s="58">
        <f t="shared" si="10"/>
        <v>0</v>
      </c>
      <c r="L20" s="58">
        <f t="shared" si="11"/>
        <v>163</v>
      </c>
      <c r="M20" s="58">
        <f t="shared" si="12"/>
        <v>0</v>
      </c>
      <c r="N20" s="59">
        <f t="shared" si="13"/>
        <v>0</v>
      </c>
      <c r="O20" s="60"/>
      <c r="P20" s="3"/>
      <c r="Q20" s="48"/>
      <c r="R20" s="49"/>
      <c r="S20" s="59">
        <f t="shared" si="2"/>
        <v>0</v>
      </c>
      <c r="T20" s="60"/>
      <c r="U20" s="3"/>
      <c r="V20" s="48"/>
      <c r="W20" s="49"/>
      <c r="X20" s="59">
        <f t="shared" si="3"/>
        <v>0</v>
      </c>
      <c r="Y20" s="60"/>
      <c r="Z20" s="3"/>
      <c r="AA20" s="48"/>
      <c r="AB20" s="49"/>
      <c r="AC20" s="59">
        <f t="shared" si="4"/>
        <v>0</v>
      </c>
      <c r="AD20" s="60"/>
      <c r="AE20" s="3"/>
      <c r="AF20" s="48"/>
      <c r="AG20" s="49"/>
      <c r="AH20" s="59"/>
      <c r="AI20" s="60"/>
      <c r="AJ20" s="3"/>
      <c r="AK20" s="48"/>
      <c r="AL20" s="49"/>
      <c r="AM20" s="59">
        <f t="shared" si="5"/>
        <v>163</v>
      </c>
      <c r="AN20" s="60">
        <v>163</v>
      </c>
      <c r="AO20" s="3">
        <v>1.01</v>
      </c>
      <c r="AP20" s="48"/>
      <c r="AQ20" s="49">
        <v>163</v>
      </c>
    </row>
    <row r="21" spans="1:43" ht="12" customHeight="1">
      <c r="A21" s="7">
        <v>14</v>
      </c>
      <c r="B21" s="10" t="s">
        <v>74</v>
      </c>
      <c r="C21" s="9">
        <f t="shared" si="6"/>
        <v>34</v>
      </c>
      <c r="D21" s="7"/>
      <c r="E21" s="7">
        <v>34</v>
      </c>
      <c r="F21" s="57">
        <f t="shared" si="7"/>
        <v>34</v>
      </c>
      <c r="G21" s="7">
        <f t="shared" si="0"/>
        <v>0</v>
      </c>
      <c r="H21" s="5">
        <f t="shared" si="1"/>
        <v>34</v>
      </c>
      <c r="I21" s="58">
        <f t="shared" si="8"/>
        <v>0</v>
      </c>
      <c r="J21" s="58">
        <f t="shared" si="9"/>
        <v>0</v>
      </c>
      <c r="K21" s="58">
        <f t="shared" si="10"/>
        <v>0</v>
      </c>
      <c r="L21" s="58">
        <f t="shared" si="11"/>
        <v>34</v>
      </c>
      <c r="M21" s="58">
        <f t="shared" si="12"/>
        <v>0</v>
      </c>
      <c r="N21" s="59">
        <f t="shared" si="13"/>
        <v>0</v>
      </c>
      <c r="O21" s="60"/>
      <c r="P21" s="3"/>
      <c r="Q21" s="48"/>
      <c r="R21" s="49"/>
      <c r="S21" s="59">
        <f t="shared" si="2"/>
        <v>0</v>
      </c>
      <c r="T21" s="60"/>
      <c r="U21" s="3"/>
      <c r="V21" s="48"/>
      <c r="W21" s="49"/>
      <c r="X21" s="59">
        <f t="shared" si="3"/>
        <v>34</v>
      </c>
      <c r="Y21" s="60">
        <v>34</v>
      </c>
      <c r="Z21" s="3">
        <v>1</v>
      </c>
      <c r="AA21" s="48"/>
      <c r="AB21" s="49">
        <v>34</v>
      </c>
      <c r="AC21" s="59">
        <f t="shared" si="4"/>
        <v>0</v>
      </c>
      <c r="AD21" s="60"/>
      <c r="AE21" s="3"/>
      <c r="AF21" s="48"/>
      <c r="AG21" s="49"/>
      <c r="AH21" s="59"/>
      <c r="AI21" s="60"/>
      <c r="AJ21" s="3"/>
      <c r="AK21" s="48"/>
      <c r="AL21" s="49"/>
      <c r="AM21" s="59">
        <f t="shared" si="5"/>
        <v>0</v>
      </c>
      <c r="AN21" s="60"/>
      <c r="AO21" s="3"/>
      <c r="AP21" s="48"/>
      <c r="AQ21" s="49"/>
    </row>
    <row r="22" spans="1:43" ht="12" customHeight="1">
      <c r="A22" s="7">
        <v>15</v>
      </c>
      <c r="B22" s="10" t="s">
        <v>75</v>
      </c>
      <c r="C22" s="9">
        <f t="shared" si="6"/>
        <v>1612</v>
      </c>
      <c r="D22" s="7">
        <v>112</v>
      </c>
      <c r="E22" s="7">
        <v>1500</v>
      </c>
      <c r="F22" s="57">
        <f t="shared" si="7"/>
        <v>1500</v>
      </c>
      <c r="G22" s="7">
        <f t="shared" si="0"/>
        <v>0</v>
      </c>
      <c r="H22" s="5">
        <f t="shared" si="1"/>
        <v>1500</v>
      </c>
      <c r="I22" s="58">
        <f t="shared" si="8"/>
        <v>112</v>
      </c>
      <c r="J22" s="58">
        <f t="shared" si="9"/>
        <v>112</v>
      </c>
      <c r="K22" s="58">
        <f t="shared" si="10"/>
        <v>0</v>
      </c>
      <c r="L22" s="58">
        <f t="shared" si="11"/>
        <v>1500</v>
      </c>
      <c r="M22" s="58">
        <f t="shared" si="12"/>
        <v>112</v>
      </c>
      <c r="N22" s="59">
        <f t="shared" si="13"/>
        <v>0</v>
      </c>
      <c r="O22" s="60"/>
      <c r="P22" s="3"/>
      <c r="Q22" s="48"/>
      <c r="R22" s="49"/>
      <c r="S22" s="59">
        <f t="shared" si="2"/>
        <v>0</v>
      </c>
      <c r="T22" s="60"/>
      <c r="U22" s="3"/>
      <c r="V22" s="48"/>
      <c r="W22" s="49"/>
      <c r="X22" s="59">
        <f t="shared" si="3"/>
        <v>0</v>
      </c>
      <c r="Y22" s="60"/>
      <c r="Z22" s="3"/>
      <c r="AA22" s="48"/>
      <c r="AB22" s="49"/>
      <c r="AC22" s="59">
        <f t="shared" si="4"/>
        <v>0</v>
      </c>
      <c r="AD22" s="60"/>
      <c r="AE22" s="3"/>
      <c r="AF22" s="48"/>
      <c r="AG22" s="49"/>
      <c r="AH22" s="59"/>
      <c r="AI22" s="60"/>
      <c r="AJ22" s="3"/>
      <c r="AK22" s="48"/>
      <c r="AL22" s="49"/>
      <c r="AM22" s="59">
        <f t="shared" si="5"/>
        <v>1500</v>
      </c>
      <c r="AN22" s="60">
        <v>1500</v>
      </c>
      <c r="AO22" s="3">
        <v>1</v>
      </c>
      <c r="AP22" s="48"/>
      <c r="AQ22" s="49">
        <v>1500</v>
      </c>
    </row>
    <row r="23" spans="1:43" ht="12" customHeight="1">
      <c r="A23" s="7">
        <v>16</v>
      </c>
      <c r="B23" s="10" t="s">
        <v>31</v>
      </c>
      <c r="C23" s="9">
        <f t="shared" si="6"/>
        <v>55</v>
      </c>
      <c r="D23" s="7"/>
      <c r="E23" s="7">
        <v>55</v>
      </c>
      <c r="F23" s="57">
        <f t="shared" si="7"/>
        <v>55</v>
      </c>
      <c r="G23" s="7">
        <f t="shared" si="0"/>
        <v>0</v>
      </c>
      <c r="H23" s="5">
        <f t="shared" si="1"/>
        <v>55</v>
      </c>
      <c r="I23" s="58">
        <f t="shared" si="8"/>
        <v>0</v>
      </c>
      <c r="J23" s="58">
        <f t="shared" si="9"/>
        <v>0</v>
      </c>
      <c r="K23" s="58">
        <f t="shared" si="10"/>
        <v>0</v>
      </c>
      <c r="L23" s="58">
        <f t="shared" si="11"/>
        <v>55</v>
      </c>
      <c r="M23" s="58">
        <f t="shared" si="12"/>
        <v>0</v>
      </c>
      <c r="N23" s="59">
        <f t="shared" si="13"/>
        <v>0</v>
      </c>
      <c r="O23" s="60"/>
      <c r="P23" s="3"/>
      <c r="Q23" s="48"/>
      <c r="R23" s="49"/>
      <c r="S23" s="59">
        <f t="shared" si="2"/>
        <v>0</v>
      </c>
      <c r="T23" s="60"/>
      <c r="U23" s="3"/>
      <c r="V23" s="48"/>
      <c r="W23" s="49"/>
      <c r="X23" s="59">
        <f t="shared" si="3"/>
        <v>55</v>
      </c>
      <c r="Y23" s="60">
        <v>55</v>
      </c>
      <c r="Z23" s="3">
        <v>1</v>
      </c>
      <c r="AA23" s="48"/>
      <c r="AB23" s="49">
        <v>55</v>
      </c>
      <c r="AC23" s="59">
        <f t="shared" si="4"/>
        <v>0</v>
      </c>
      <c r="AD23" s="60"/>
      <c r="AE23" s="3"/>
      <c r="AF23" s="48"/>
      <c r="AG23" s="49"/>
      <c r="AH23" s="59"/>
      <c r="AI23" s="60"/>
      <c r="AJ23" s="3"/>
      <c r="AK23" s="48"/>
      <c r="AL23" s="49"/>
      <c r="AM23" s="59">
        <f t="shared" si="5"/>
        <v>0</v>
      </c>
      <c r="AN23" s="60"/>
      <c r="AO23" s="3"/>
      <c r="AP23" s="48"/>
      <c r="AQ23" s="49"/>
    </row>
    <row r="24" spans="1:43" ht="12" customHeight="1">
      <c r="A24" s="7">
        <v>17</v>
      </c>
      <c r="B24" s="10" t="s">
        <v>30</v>
      </c>
      <c r="C24" s="9">
        <f t="shared" si="6"/>
        <v>109</v>
      </c>
      <c r="D24" s="7"/>
      <c r="E24" s="7">
        <v>109</v>
      </c>
      <c r="F24" s="57">
        <f t="shared" si="7"/>
        <v>109</v>
      </c>
      <c r="G24" s="7">
        <f t="shared" si="0"/>
        <v>0</v>
      </c>
      <c r="H24" s="5">
        <f t="shared" si="1"/>
        <v>109</v>
      </c>
      <c r="I24" s="58">
        <f t="shared" si="8"/>
        <v>0</v>
      </c>
      <c r="J24" s="58">
        <f t="shared" si="9"/>
        <v>0</v>
      </c>
      <c r="K24" s="58">
        <f t="shared" si="10"/>
        <v>0</v>
      </c>
      <c r="L24" s="58">
        <f t="shared" si="11"/>
        <v>109</v>
      </c>
      <c r="M24" s="58">
        <f t="shared" si="12"/>
        <v>0</v>
      </c>
      <c r="N24" s="59">
        <f t="shared" si="13"/>
        <v>0</v>
      </c>
      <c r="O24" s="60"/>
      <c r="P24" s="3"/>
      <c r="Q24" s="48"/>
      <c r="R24" s="49"/>
      <c r="S24" s="59">
        <f t="shared" si="2"/>
        <v>0</v>
      </c>
      <c r="T24" s="60"/>
      <c r="U24" s="3"/>
      <c r="V24" s="48"/>
      <c r="W24" s="49"/>
      <c r="X24" s="59">
        <f t="shared" si="3"/>
        <v>0</v>
      </c>
      <c r="Y24" s="60"/>
      <c r="Z24" s="3"/>
      <c r="AA24" s="48"/>
      <c r="AB24" s="49"/>
      <c r="AC24" s="59">
        <f t="shared" si="4"/>
        <v>0</v>
      </c>
      <c r="AD24" s="60"/>
      <c r="AE24" s="3"/>
      <c r="AF24" s="48"/>
      <c r="AG24" s="49"/>
      <c r="AH24" s="59"/>
      <c r="AI24" s="60"/>
      <c r="AJ24" s="3"/>
      <c r="AK24" s="48"/>
      <c r="AL24" s="49"/>
      <c r="AM24" s="59">
        <f t="shared" si="5"/>
        <v>109</v>
      </c>
      <c r="AN24" s="60">
        <v>109</v>
      </c>
      <c r="AO24" s="3">
        <v>1</v>
      </c>
      <c r="AP24" s="48"/>
      <c r="AQ24" s="49">
        <v>109</v>
      </c>
    </row>
    <row r="25" spans="1:43" ht="12" customHeight="1">
      <c r="A25" s="7">
        <v>18</v>
      </c>
      <c r="B25" s="10" t="s">
        <v>29</v>
      </c>
      <c r="C25" s="9">
        <f t="shared" si="6"/>
        <v>216</v>
      </c>
      <c r="D25" s="7"/>
      <c r="E25" s="7">
        <v>216</v>
      </c>
      <c r="F25" s="57">
        <f t="shared" si="7"/>
        <v>216</v>
      </c>
      <c r="G25" s="7">
        <f t="shared" si="0"/>
        <v>0</v>
      </c>
      <c r="H25" s="5">
        <f t="shared" si="1"/>
        <v>216</v>
      </c>
      <c r="I25" s="58">
        <f t="shared" si="8"/>
        <v>0</v>
      </c>
      <c r="J25" s="58">
        <f t="shared" si="9"/>
        <v>0</v>
      </c>
      <c r="K25" s="58">
        <f t="shared" si="10"/>
        <v>0</v>
      </c>
      <c r="L25" s="58">
        <f t="shared" si="11"/>
        <v>216</v>
      </c>
      <c r="M25" s="58">
        <f t="shared" si="12"/>
        <v>0</v>
      </c>
      <c r="N25" s="59">
        <f t="shared" si="13"/>
        <v>0</v>
      </c>
      <c r="O25" s="60"/>
      <c r="P25" s="3"/>
      <c r="Q25" s="48"/>
      <c r="R25" s="49"/>
      <c r="S25" s="59">
        <f t="shared" si="2"/>
        <v>0</v>
      </c>
      <c r="T25" s="60"/>
      <c r="U25" s="3"/>
      <c r="V25" s="48"/>
      <c r="W25" s="49"/>
      <c r="X25" s="59">
        <f t="shared" si="3"/>
        <v>216</v>
      </c>
      <c r="Y25" s="60">
        <v>216</v>
      </c>
      <c r="Z25" s="3">
        <v>1</v>
      </c>
      <c r="AA25" s="48"/>
      <c r="AB25" s="49">
        <v>216</v>
      </c>
      <c r="AC25" s="59">
        <f t="shared" si="4"/>
        <v>0</v>
      </c>
      <c r="AD25" s="60"/>
      <c r="AE25" s="3"/>
      <c r="AF25" s="48"/>
      <c r="AG25" s="49"/>
      <c r="AH25" s="59"/>
      <c r="AI25" s="60"/>
      <c r="AJ25" s="3"/>
      <c r="AK25" s="48"/>
      <c r="AL25" s="49"/>
      <c r="AM25" s="59">
        <f t="shared" si="5"/>
        <v>0</v>
      </c>
      <c r="AN25" s="60"/>
      <c r="AO25" s="3"/>
      <c r="AP25" s="48"/>
      <c r="AQ25" s="49"/>
    </row>
    <row r="26" spans="1:43" ht="12" customHeight="1">
      <c r="A26" s="7">
        <v>19</v>
      </c>
      <c r="B26" s="10" t="s">
        <v>28</v>
      </c>
      <c r="C26" s="9">
        <f t="shared" si="6"/>
        <v>55</v>
      </c>
      <c r="D26" s="7"/>
      <c r="E26" s="7">
        <v>55</v>
      </c>
      <c r="F26" s="57">
        <f t="shared" si="7"/>
        <v>55</v>
      </c>
      <c r="G26" s="7">
        <f t="shared" si="0"/>
        <v>0</v>
      </c>
      <c r="H26" s="5">
        <f t="shared" si="1"/>
        <v>55</v>
      </c>
      <c r="I26" s="58">
        <f t="shared" si="8"/>
        <v>0</v>
      </c>
      <c r="J26" s="58">
        <f t="shared" si="9"/>
        <v>0</v>
      </c>
      <c r="K26" s="58">
        <f t="shared" si="10"/>
        <v>0</v>
      </c>
      <c r="L26" s="58">
        <f t="shared" si="11"/>
        <v>55</v>
      </c>
      <c r="M26" s="58">
        <f t="shared" si="12"/>
        <v>0</v>
      </c>
      <c r="N26" s="59">
        <f t="shared" si="13"/>
        <v>0</v>
      </c>
      <c r="O26" s="60"/>
      <c r="P26" s="3"/>
      <c r="Q26" s="48"/>
      <c r="R26" s="49"/>
      <c r="S26" s="59">
        <f t="shared" si="2"/>
        <v>0</v>
      </c>
      <c r="T26" s="60"/>
      <c r="U26" s="3"/>
      <c r="V26" s="48"/>
      <c r="W26" s="49"/>
      <c r="X26" s="59">
        <f t="shared" si="3"/>
        <v>0</v>
      </c>
      <c r="Y26" s="60"/>
      <c r="Z26" s="3"/>
      <c r="AA26" s="48"/>
      <c r="AB26" s="49"/>
      <c r="AC26" s="59">
        <f t="shared" si="4"/>
        <v>0</v>
      </c>
      <c r="AD26" s="60"/>
      <c r="AE26" s="3"/>
      <c r="AF26" s="48"/>
      <c r="AG26" s="49"/>
      <c r="AH26" s="59"/>
      <c r="AI26" s="60"/>
      <c r="AJ26" s="3"/>
      <c r="AK26" s="48"/>
      <c r="AL26" s="49"/>
      <c r="AM26" s="59">
        <f t="shared" si="5"/>
        <v>55</v>
      </c>
      <c r="AN26" s="60">
        <v>55</v>
      </c>
      <c r="AO26" s="3">
        <v>0.99</v>
      </c>
      <c r="AP26" s="48"/>
      <c r="AQ26" s="49">
        <v>55</v>
      </c>
    </row>
    <row r="27" spans="1:43" ht="12" customHeight="1">
      <c r="A27" s="7">
        <v>20</v>
      </c>
      <c r="B27" s="10" t="s">
        <v>55</v>
      </c>
      <c r="C27" s="9">
        <f t="shared" si="6"/>
        <v>291</v>
      </c>
      <c r="D27" s="7"/>
      <c r="E27" s="7">
        <v>291</v>
      </c>
      <c r="F27" s="57">
        <f t="shared" si="7"/>
        <v>291</v>
      </c>
      <c r="G27" s="7">
        <f t="shared" si="0"/>
        <v>0</v>
      </c>
      <c r="H27" s="5">
        <f t="shared" si="1"/>
        <v>291</v>
      </c>
      <c r="I27" s="58">
        <f t="shared" si="8"/>
        <v>0</v>
      </c>
      <c r="J27" s="58">
        <f t="shared" si="9"/>
        <v>0</v>
      </c>
      <c r="K27" s="58">
        <f t="shared" si="10"/>
        <v>0</v>
      </c>
      <c r="L27" s="58">
        <f t="shared" si="11"/>
        <v>291</v>
      </c>
      <c r="M27" s="58">
        <f t="shared" si="12"/>
        <v>0</v>
      </c>
      <c r="N27" s="59">
        <f t="shared" si="13"/>
        <v>0</v>
      </c>
      <c r="O27" s="60"/>
      <c r="P27" s="3"/>
      <c r="Q27" s="48"/>
      <c r="R27" s="49"/>
      <c r="S27" s="59">
        <f t="shared" si="2"/>
        <v>0</v>
      </c>
      <c r="T27" s="60"/>
      <c r="U27" s="3"/>
      <c r="V27" s="48"/>
      <c r="W27" s="49"/>
      <c r="X27" s="59">
        <f t="shared" si="3"/>
        <v>291</v>
      </c>
      <c r="Y27" s="60">
        <v>291</v>
      </c>
      <c r="Z27" s="3">
        <v>1</v>
      </c>
      <c r="AA27" s="48"/>
      <c r="AB27" s="49">
        <v>291</v>
      </c>
      <c r="AC27" s="59">
        <f t="shared" si="4"/>
        <v>0</v>
      </c>
      <c r="AD27" s="60"/>
      <c r="AE27" s="3"/>
      <c r="AF27" s="48"/>
      <c r="AG27" s="49"/>
      <c r="AH27" s="59"/>
      <c r="AI27" s="60"/>
      <c r="AJ27" s="3"/>
      <c r="AK27" s="48"/>
      <c r="AL27" s="49"/>
      <c r="AM27" s="59">
        <f t="shared" si="5"/>
        <v>0</v>
      </c>
      <c r="AN27" s="60"/>
      <c r="AO27" s="3"/>
      <c r="AP27" s="48"/>
      <c r="AQ27" s="49"/>
    </row>
    <row r="28" spans="1:43" ht="12" customHeight="1">
      <c r="A28" s="7">
        <v>21</v>
      </c>
      <c r="B28" s="10" t="s">
        <v>54</v>
      </c>
      <c r="C28" s="9">
        <f t="shared" si="6"/>
        <v>737</v>
      </c>
      <c r="D28" s="7"/>
      <c r="E28" s="7">
        <v>737</v>
      </c>
      <c r="F28" s="57">
        <f t="shared" si="7"/>
        <v>737</v>
      </c>
      <c r="G28" s="7">
        <f t="shared" si="0"/>
        <v>0</v>
      </c>
      <c r="H28" s="5">
        <f t="shared" si="1"/>
        <v>737</v>
      </c>
      <c r="I28" s="58">
        <f t="shared" si="8"/>
        <v>0</v>
      </c>
      <c r="J28" s="58">
        <f t="shared" si="9"/>
        <v>0</v>
      </c>
      <c r="K28" s="58">
        <f t="shared" si="10"/>
        <v>0</v>
      </c>
      <c r="L28" s="58">
        <f t="shared" si="11"/>
        <v>737</v>
      </c>
      <c r="M28" s="58">
        <f t="shared" si="12"/>
        <v>0</v>
      </c>
      <c r="N28" s="59">
        <f t="shared" si="13"/>
        <v>0</v>
      </c>
      <c r="O28" s="60"/>
      <c r="P28" s="3"/>
      <c r="Q28" s="48"/>
      <c r="R28" s="49"/>
      <c r="S28" s="59">
        <f t="shared" si="2"/>
        <v>0</v>
      </c>
      <c r="T28" s="60"/>
      <c r="U28" s="3"/>
      <c r="V28" s="48"/>
      <c r="W28" s="49"/>
      <c r="X28" s="59">
        <f t="shared" si="3"/>
        <v>0</v>
      </c>
      <c r="Y28" s="60"/>
      <c r="Z28" s="3"/>
      <c r="AA28" s="48"/>
      <c r="AB28" s="49"/>
      <c r="AC28" s="59">
        <f t="shared" si="4"/>
        <v>0</v>
      </c>
      <c r="AD28" s="60"/>
      <c r="AE28" s="3"/>
      <c r="AF28" s="48"/>
      <c r="AG28" s="49"/>
      <c r="AH28" s="59"/>
      <c r="AI28" s="60"/>
      <c r="AJ28" s="3"/>
      <c r="AK28" s="48"/>
      <c r="AL28" s="49"/>
      <c r="AM28" s="59">
        <f t="shared" si="5"/>
        <v>737</v>
      </c>
      <c r="AN28" s="60">
        <v>737</v>
      </c>
      <c r="AO28" s="3">
        <v>1.01</v>
      </c>
      <c r="AP28" s="48"/>
      <c r="AQ28" s="49">
        <v>737</v>
      </c>
    </row>
    <row r="29" spans="1:43" ht="12" customHeight="1">
      <c r="A29" s="7">
        <v>22</v>
      </c>
      <c r="B29" s="10" t="s">
        <v>39</v>
      </c>
      <c r="C29" s="9">
        <f t="shared" si="6"/>
        <v>197</v>
      </c>
      <c r="D29" s="7"/>
      <c r="E29" s="7">
        <v>197</v>
      </c>
      <c r="F29" s="57">
        <f t="shared" si="7"/>
        <v>197</v>
      </c>
      <c r="G29" s="7">
        <f t="shared" si="0"/>
        <v>0</v>
      </c>
      <c r="H29" s="5">
        <f t="shared" si="1"/>
        <v>197</v>
      </c>
      <c r="I29" s="58">
        <f t="shared" si="8"/>
        <v>0</v>
      </c>
      <c r="J29" s="58">
        <f t="shared" si="9"/>
        <v>0</v>
      </c>
      <c r="K29" s="58">
        <f t="shared" si="10"/>
        <v>0</v>
      </c>
      <c r="L29" s="58">
        <f t="shared" si="11"/>
        <v>197</v>
      </c>
      <c r="M29" s="58">
        <f t="shared" si="12"/>
        <v>0</v>
      </c>
      <c r="N29" s="59">
        <f t="shared" si="13"/>
        <v>0</v>
      </c>
      <c r="O29" s="60"/>
      <c r="P29" s="3"/>
      <c r="Q29" s="48"/>
      <c r="R29" s="49"/>
      <c r="S29" s="59">
        <f t="shared" si="2"/>
        <v>0</v>
      </c>
      <c r="T29" s="60"/>
      <c r="U29" s="3"/>
      <c r="V29" s="48"/>
      <c r="W29" s="49"/>
      <c r="X29" s="59">
        <f t="shared" si="3"/>
        <v>197</v>
      </c>
      <c r="Y29" s="60">
        <v>197</v>
      </c>
      <c r="Z29" s="3">
        <v>1</v>
      </c>
      <c r="AA29" s="48"/>
      <c r="AB29" s="49">
        <v>197</v>
      </c>
      <c r="AC29" s="59">
        <f t="shared" si="4"/>
        <v>0</v>
      </c>
      <c r="AD29" s="60"/>
      <c r="AE29" s="3"/>
      <c r="AF29" s="48"/>
      <c r="AG29" s="49"/>
      <c r="AH29" s="59"/>
      <c r="AI29" s="60"/>
      <c r="AJ29" s="3"/>
      <c r="AK29" s="48"/>
      <c r="AL29" s="49"/>
      <c r="AM29" s="59">
        <f t="shared" si="5"/>
        <v>0</v>
      </c>
      <c r="AN29" s="60"/>
      <c r="AO29" s="3"/>
      <c r="AP29" s="48"/>
      <c r="AQ29" s="49"/>
    </row>
    <row r="30" spans="1:43" ht="12" customHeight="1">
      <c r="A30" s="7">
        <v>23</v>
      </c>
      <c r="B30" s="10" t="s">
        <v>38</v>
      </c>
      <c r="C30" s="9">
        <f t="shared" si="6"/>
        <v>150</v>
      </c>
      <c r="D30" s="7"/>
      <c r="E30" s="7">
        <v>150</v>
      </c>
      <c r="F30" s="57">
        <f t="shared" si="7"/>
        <v>150</v>
      </c>
      <c r="G30" s="7">
        <f t="shared" si="0"/>
        <v>0</v>
      </c>
      <c r="H30" s="5">
        <f t="shared" si="1"/>
        <v>150</v>
      </c>
      <c r="I30" s="58">
        <f t="shared" si="8"/>
        <v>0</v>
      </c>
      <c r="J30" s="58">
        <f t="shared" si="9"/>
        <v>0</v>
      </c>
      <c r="K30" s="58">
        <f t="shared" si="10"/>
        <v>0</v>
      </c>
      <c r="L30" s="58">
        <f t="shared" si="11"/>
        <v>150</v>
      </c>
      <c r="M30" s="58">
        <f t="shared" si="12"/>
        <v>0</v>
      </c>
      <c r="N30" s="59">
        <f t="shared" si="13"/>
        <v>0</v>
      </c>
      <c r="O30" s="60"/>
      <c r="P30" s="3"/>
      <c r="Q30" s="48"/>
      <c r="R30" s="49"/>
      <c r="S30" s="59">
        <f t="shared" si="2"/>
        <v>0</v>
      </c>
      <c r="T30" s="60"/>
      <c r="U30" s="3"/>
      <c r="V30" s="48"/>
      <c r="W30" s="49"/>
      <c r="X30" s="59">
        <f t="shared" si="3"/>
        <v>0</v>
      </c>
      <c r="Y30" s="60"/>
      <c r="Z30" s="3"/>
      <c r="AA30" s="48"/>
      <c r="AB30" s="49"/>
      <c r="AC30" s="59">
        <f t="shared" si="4"/>
        <v>0</v>
      </c>
      <c r="AD30" s="60"/>
      <c r="AE30" s="3"/>
      <c r="AF30" s="48"/>
      <c r="AG30" s="49"/>
      <c r="AH30" s="59"/>
      <c r="AI30" s="60"/>
      <c r="AJ30" s="3"/>
      <c r="AK30" s="48"/>
      <c r="AL30" s="49"/>
      <c r="AM30" s="59">
        <f t="shared" si="5"/>
        <v>150</v>
      </c>
      <c r="AN30" s="60">
        <v>150</v>
      </c>
      <c r="AO30" s="3">
        <v>1</v>
      </c>
      <c r="AP30" s="48"/>
      <c r="AQ30" s="49">
        <v>150</v>
      </c>
    </row>
    <row r="31" spans="1:43" ht="12" customHeight="1">
      <c r="A31" s="7">
        <v>24</v>
      </c>
      <c r="B31" s="10" t="s">
        <v>76</v>
      </c>
      <c r="C31" s="9">
        <f t="shared" si="6"/>
        <v>130</v>
      </c>
      <c r="D31" s="7">
        <v>130</v>
      </c>
      <c r="E31" s="7"/>
      <c r="F31" s="57">
        <f t="shared" si="7"/>
        <v>130</v>
      </c>
      <c r="G31" s="7">
        <f t="shared" si="0"/>
        <v>130</v>
      </c>
      <c r="H31" s="5">
        <f t="shared" si="1"/>
        <v>0</v>
      </c>
      <c r="I31" s="58">
        <f t="shared" si="8"/>
        <v>0</v>
      </c>
      <c r="J31" s="58">
        <f t="shared" si="9"/>
        <v>0</v>
      </c>
      <c r="K31" s="58">
        <f t="shared" si="10"/>
        <v>0</v>
      </c>
      <c r="L31" s="58">
        <f t="shared" si="11"/>
        <v>130</v>
      </c>
      <c r="M31" s="58">
        <f t="shared" si="12"/>
        <v>0</v>
      </c>
      <c r="N31" s="59">
        <f t="shared" si="13"/>
        <v>130</v>
      </c>
      <c r="O31" s="60">
        <v>130</v>
      </c>
      <c r="P31" s="3">
        <v>0.79</v>
      </c>
      <c r="Q31" s="48">
        <v>130</v>
      </c>
      <c r="R31" s="49"/>
      <c r="S31" s="59">
        <f t="shared" si="2"/>
        <v>0</v>
      </c>
      <c r="T31" s="60"/>
      <c r="U31" s="3"/>
      <c r="V31" s="48"/>
      <c r="W31" s="49"/>
      <c r="X31" s="59">
        <f t="shared" si="3"/>
        <v>0</v>
      </c>
      <c r="Y31" s="60"/>
      <c r="Z31" s="3"/>
      <c r="AA31" s="48"/>
      <c r="AB31" s="49"/>
      <c r="AC31" s="59">
        <f t="shared" si="4"/>
        <v>0</v>
      </c>
      <c r="AD31" s="60"/>
      <c r="AE31" s="3"/>
      <c r="AF31" s="48"/>
      <c r="AG31" s="49"/>
      <c r="AH31" s="59"/>
      <c r="AI31" s="60"/>
      <c r="AJ31" s="3"/>
      <c r="AK31" s="48"/>
      <c r="AL31" s="49"/>
      <c r="AM31" s="59">
        <f t="shared" si="5"/>
        <v>0</v>
      </c>
      <c r="AN31" s="60"/>
      <c r="AO31" s="3"/>
      <c r="AP31" s="48"/>
      <c r="AQ31" s="49"/>
    </row>
    <row r="32" spans="1:43" ht="12" customHeight="1">
      <c r="A32" s="7">
        <v>25</v>
      </c>
      <c r="B32" s="10" t="s">
        <v>37</v>
      </c>
      <c r="C32" s="9">
        <f t="shared" si="6"/>
        <v>43</v>
      </c>
      <c r="D32" s="7"/>
      <c r="E32" s="7">
        <v>43</v>
      </c>
      <c r="F32" s="57">
        <f t="shared" si="7"/>
        <v>43</v>
      </c>
      <c r="G32" s="7">
        <f t="shared" si="0"/>
        <v>0</v>
      </c>
      <c r="H32" s="5">
        <f t="shared" si="1"/>
        <v>43</v>
      </c>
      <c r="I32" s="58">
        <f t="shared" si="8"/>
        <v>0</v>
      </c>
      <c r="J32" s="58">
        <f t="shared" si="9"/>
        <v>0</v>
      </c>
      <c r="K32" s="58">
        <f t="shared" si="10"/>
        <v>0</v>
      </c>
      <c r="L32" s="58">
        <f t="shared" si="11"/>
        <v>43</v>
      </c>
      <c r="M32" s="58">
        <f t="shared" si="12"/>
        <v>0</v>
      </c>
      <c r="N32" s="59">
        <f t="shared" si="13"/>
        <v>0</v>
      </c>
      <c r="O32" s="60"/>
      <c r="P32" s="3"/>
      <c r="Q32" s="48"/>
      <c r="R32" s="49"/>
      <c r="S32" s="59">
        <f t="shared" si="2"/>
        <v>0</v>
      </c>
      <c r="T32" s="60"/>
      <c r="U32" s="3"/>
      <c r="V32" s="48"/>
      <c r="W32" s="49"/>
      <c r="X32" s="59">
        <f t="shared" si="3"/>
        <v>43</v>
      </c>
      <c r="Y32" s="60">
        <v>43</v>
      </c>
      <c r="Z32" s="3">
        <v>1</v>
      </c>
      <c r="AA32" s="48"/>
      <c r="AB32" s="49">
        <v>43</v>
      </c>
      <c r="AC32" s="59">
        <f t="shared" si="4"/>
        <v>0</v>
      </c>
      <c r="AD32" s="60"/>
      <c r="AE32" s="3"/>
      <c r="AF32" s="48"/>
      <c r="AG32" s="49"/>
      <c r="AH32" s="59"/>
      <c r="AI32" s="60"/>
      <c r="AJ32" s="3"/>
      <c r="AK32" s="48"/>
      <c r="AL32" s="49"/>
      <c r="AM32" s="59">
        <f t="shared" si="5"/>
        <v>0</v>
      </c>
      <c r="AN32" s="60"/>
      <c r="AO32" s="3"/>
      <c r="AP32" s="48"/>
      <c r="AQ32" s="49"/>
    </row>
    <row r="33" spans="1:43" ht="12" customHeight="1">
      <c r="A33" s="7">
        <v>26</v>
      </c>
      <c r="B33" s="10" t="s">
        <v>36</v>
      </c>
      <c r="C33" s="9">
        <f t="shared" si="6"/>
        <v>2400</v>
      </c>
      <c r="D33" s="7"/>
      <c r="E33" s="7">
        <v>2400</v>
      </c>
      <c r="F33" s="57">
        <f t="shared" si="7"/>
        <v>2400</v>
      </c>
      <c r="G33" s="7">
        <f t="shared" si="0"/>
        <v>0</v>
      </c>
      <c r="H33" s="5">
        <f t="shared" si="1"/>
        <v>2400</v>
      </c>
      <c r="I33" s="58">
        <f t="shared" si="8"/>
        <v>0</v>
      </c>
      <c r="J33" s="58">
        <f t="shared" si="9"/>
        <v>0</v>
      </c>
      <c r="K33" s="58">
        <f t="shared" si="10"/>
        <v>0</v>
      </c>
      <c r="L33" s="58">
        <f t="shared" si="11"/>
        <v>2400</v>
      </c>
      <c r="M33" s="58">
        <f t="shared" si="12"/>
        <v>0</v>
      </c>
      <c r="N33" s="59">
        <f t="shared" si="13"/>
        <v>0</v>
      </c>
      <c r="O33" s="60"/>
      <c r="P33" s="3"/>
      <c r="Q33" s="48"/>
      <c r="R33" s="49"/>
      <c r="S33" s="59">
        <f t="shared" si="2"/>
        <v>0</v>
      </c>
      <c r="T33" s="60"/>
      <c r="U33" s="3"/>
      <c r="V33" s="48"/>
      <c r="W33" s="49"/>
      <c r="X33" s="59">
        <f t="shared" si="3"/>
        <v>0</v>
      </c>
      <c r="Y33" s="60"/>
      <c r="Z33" s="3"/>
      <c r="AA33" s="48"/>
      <c r="AB33" s="49"/>
      <c r="AC33" s="59">
        <f t="shared" si="4"/>
        <v>2400</v>
      </c>
      <c r="AD33" s="60">
        <v>2400</v>
      </c>
      <c r="AE33" s="3">
        <v>0.97</v>
      </c>
      <c r="AF33" s="48"/>
      <c r="AG33" s="49">
        <v>2400</v>
      </c>
      <c r="AH33" s="59"/>
      <c r="AI33" s="60"/>
      <c r="AJ33" s="3"/>
      <c r="AK33" s="48"/>
      <c r="AL33" s="49"/>
      <c r="AM33" s="59">
        <f t="shared" si="5"/>
        <v>0</v>
      </c>
      <c r="AN33" s="60"/>
      <c r="AO33" s="3"/>
      <c r="AP33" s="48"/>
      <c r="AQ33" s="49"/>
    </row>
    <row r="34" spans="1:43" ht="12" customHeight="1">
      <c r="A34" s="7">
        <v>27</v>
      </c>
      <c r="B34" s="10" t="s">
        <v>25</v>
      </c>
      <c r="C34" s="9">
        <f t="shared" si="6"/>
        <v>5</v>
      </c>
      <c r="D34" s="7"/>
      <c r="E34" s="7">
        <v>5</v>
      </c>
      <c r="F34" s="57">
        <f t="shared" si="7"/>
        <v>5</v>
      </c>
      <c r="G34" s="7">
        <f t="shared" si="0"/>
        <v>0</v>
      </c>
      <c r="H34" s="5">
        <f t="shared" si="1"/>
        <v>5</v>
      </c>
      <c r="I34" s="58">
        <f t="shared" si="8"/>
        <v>0</v>
      </c>
      <c r="J34" s="58">
        <f t="shared" si="9"/>
        <v>0</v>
      </c>
      <c r="K34" s="58">
        <f t="shared" si="10"/>
        <v>0</v>
      </c>
      <c r="L34" s="58">
        <f t="shared" si="11"/>
        <v>5</v>
      </c>
      <c r="M34" s="58">
        <f t="shared" si="12"/>
        <v>0</v>
      </c>
      <c r="N34" s="59">
        <f t="shared" si="13"/>
        <v>0</v>
      </c>
      <c r="O34" s="60"/>
      <c r="P34" s="3"/>
      <c r="Q34" s="48"/>
      <c r="R34" s="49"/>
      <c r="S34" s="59">
        <f t="shared" si="2"/>
        <v>0</v>
      </c>
      <c r="T34" s="60"/>
      <c r="U34" s="3"/>
      <c r="V34" s="48"/>
      <c r="W34" s="49"/>
      <c r="X34" s="59">
        <f t="shared" si="3"/>
        <v>5</v>
      </c>
      <c r="Y34" s="60">
        <v>5</v>
      </c>
      <c r="Z34" s="3">
        <v>1</v>
      </c>
      <c r="AA34" s="48"/>
      <c r="AB34" s="49">
        <v>5</v>
      </c>
      <c r="AC34" s="59">
        <f t="shared" si="4"/>
        <v>0</v>
      </c>
      <c r="AD34" s="60"/>
      <c r="AE34" s="3"/>
      <c r="AF34" s="48"/>
      <c r="AG34" s="49"/>
      <c r="AH34" s="59"/>
      <c r="AI34" s="60"/>
      <c r="AJ34" s="3"/>
      <c r="AK34" s="48"/>
      <c r="AL34" s="49"/>
      <c r="AM34" s="59">
        <f t="shared" si="5"/>
        <v>0</v>
      </c>
      <c r="AN34" s="60"/>
      <c r="AO34" s="3"/>
      <c r="AP34" s="48"/>
      <c r="AQ34" s="49"/>
    </row>
    <row r="35" spans="1:43" ht="12" customHeight="1">
      <c r="A35" s="7">
        <v>28</v>
      </c>
      <c r="B35" s="10" t="s">
        <v>24</v>
      </c>
      <c r="C35" s="9">
        <f t="shared" si="6"/>
        <v>185</v>
      </c>
      <c r="D35" s="7"/>
      <c r="E35" s="7">
        <v>185</v>
      </c>
      <c r="F35" s="57">
        <f t="shared" si="7"/>
        <v>185</v>
      </c>
      <c r="G35" s="7">
        <f t="shared" si="0"/>
        <v>0</v>
      </c>
      <c r="H35" s="5">
        <f t="shared" si="1"/>
        <v>185</v>
      </c>
      <c r="I35" s="58">
        <f t="shared" si="8"/>
        <v>0</v>
      </c>
      <c r="J35" s="58">
        <f t="shared" si="9"/>
        <v>0</v>
      </c>
      <c r="K35" s="58">
        <f t="shared" si="10"/>
        <v>0</v>
      </c>
      <c r="L35" s="58">
        <f t="shared" si="11"/>
        <v>185</v>
      </c>
      <c r="M35" s="58">
        <f t="shared" si="12"/>
        <v>0</v>
      </c>
      <c r="N35" s="59">
        <f t="shared" si="13"/>
        <v>0</v>
      </c>
      <c r="O35" s="60"/>
      <c r="P35" s="3"/>
      <c r="Q35" s="48"/>
      <c r="R35" s="49"/>
      <c r="S35" s="59">
        <f t="shared" si="2"/>
        <v>0</v>
      </c>
      <c r="T35" s="60"/>
      <c r="U35" s="3"/>
      <c r="V35" s="48"/>
      <c r="W35" s="49"/>
      <c r="X35" s="59">
        <f t="shared" si="3"/>
        <v>0</v>
      </c>
      <c r="Y35" s="60"/>
      <c r="Z35" s="3"/>
      <c r="AA35" s="48"/>
      <c r="AB35" s="49"/>
      <c r="AC35" s="59">
        <f t="shared" si="4"/>
        <v>0</v>
      </c>
      <c r="AD35" s="60"/>
      <c r="AE35" s="3"/>
      <c r="AF35" s="48"/>
      <c r="AG35" s="49"/>
      <c r="AH35" s="59"/>
      <c r="AI35" s="60"/>
      <c r="AJ35" s="3"/>
      <c r="AK35" s="48"/>
      <c r="AL35" s="49"/>
      <c r="AM35" s="59">
        <f t="shared" si="5"/>
        <v>185</v>
      </c>
      <c r="AN35" s="60">
        <v>185</v>
      </c>
      <c r="AO35" s="3">
        <v>0.99</v>
      </c>
      <c r="AP35" s="48"/>
      <c r="AQ35" s="49">
        <v>185</v>
      </c>
    </row>
    <row r="36" spans="1:43" ht="21" customHeight="1">
      <c r="A36" s="7">
        <v>29</v>
      </c>
      <c r="B36" s="10" t="s">
        <v>79</v>
      </c>
      <c r="C36" s="9">
        <f t="shared" si="6"/>
        <v>327</v>
      </c>
      <c r="D36" s="7"/>
      <c r="E36" s="7">
        <v>327</v>
      </c>
      <c r="F36" s="57">
        <f t="shared" si="7"/>
        <v>327</v>
      </c>
      <c r="G36" s="7">
        <f t="shared" si="0"/>
        <v>0</v>
      </c>
      <c r="H36" s="5">
        <f t="shared" si="1"/>
        <v>327</v>
      </c>
      <c r="I36" s="58">
        <f t="shared" si="8"/>
        <v>0</v>
      </c>
      <c r="J36" s="58">
        <f t="shared" si="9"/>
        <v>0</v>
      </c>
      <c r="K36" s="58">
        <f t="shared" si="10"/>
        <v>0</v>
      </c>
      <c r="L36" s="58">
        <f t="shared" si="11"/>
        <v>327</v>
      </c>
      <c r="M36" s="58">
        <f t="shared" si="12"/>
        <v>0</v>
      </c>
      <c r="N36" s="59">
        <f t="shared" si="13"/>
        <v>0</v>
      </c>
      <c r="O36" s="60"/>
      <c r="P36" s="3"/>
      <c r="Q36" s="48"/>
      <c r="R36" s="49"/>
      <c r="S36" s="59">
        <f t="shared" si="2"/>
        <v>0</v>
      </c>
      <c r="T36" s="60"/>
      <c r="U36" s="3"/>
      <c r="V36" s="48"/>
      <c r="W36" s="49"/>
      <c r="X36" s="59">
        <f t="shared" si="3"/>
        <v>327</v>
      </c>
      <c r="Y36" s="60">
        <v>327</v>
      </c>
      <c r="Z36" s="3">
        <v>1</v>
      </c>
      <c r="AA36" s="48"/>
      <c r="AB36" s="49">
        <v>327</v>
      </c>
      <c r="AC36" s="59">
        <f t="shared" si="4"/>
        <v>0</v>
      </c>
      <c r="AD36" s="60"/>
      <c r="AE36" s="3"/>
      <c r="AF36" s="48"/>
      <c r="AG36" s="49"/>
      <c r="AH36" s="59"/>
      <c r="AI36" s="60"/>
      <c r="AJ36" s="3"/>
      <c r="AK36" s="48"/>
      <c r="AL36" s="49"/>
      <c r="AM36" s="59">
        <f t="shared" si="5"/>
        <v>0</v>
      </c>
      <c r="AN36" s="60"/>
      <c r="AO36" s="3"/>
      <c r="AP36" s="48"/>
      <c r="AQ36" s="49"/>
    </row>
    <row r="37" spans="1:43" ht="21" customHeight="1">
      <c r="A37" s="7">
        <v>30</v>
      </c>
      <c r="B37" s="10" t="s">
        <v>80</v>
      </c>
      <c r="C37" s="9">
        <f t="shared" si="6"/>
        <v>85</v>
      </c>
      <c r="D37" s="7"/>
      <c r="E37" s="7">
        <v>85</v>
      </c>
      <c r="F37" s="57">
        <f t="shared" si="7"/>
        <v>85</v>
      </c>
      <c r="G37" s="7">
        <f t="shared" si="0"/>
        <v>0</v>
      </c>
      <c r="H37" s="5">
        <f t="shared" si="1"/>
        <v>85</v>
      </c>
      <c r="I37" s="58">
        <f t="shared" si="8"/>
        <v>0</v>
      </c>
      <c r="J37" s="58">
        <f t="shared" si="9"/>
        <v>0</v>
      </c>
      <c r="K37" s="58">
        <f t="shared" si="10"/>
        <v>0</v>
      </c>
      <c r="L37" s="58">
        <f t="shared" si="11"/>
        <v>85</v>
      </c>
      <c r="M37" s="58">
        <f t="shared" si="12"/>
        <v>0</v>
      </c>
      <c r="N37" s="59">
        <f t="shared" si="13"/>
        <v>0</v>
      </c>
      <c r="O37" s="60"/>
      <c r="P37" s="3"/>
      <c r="Q37" s="48"/>
      <c r="R37" s="49"/>
      <c r="S37" s="59">
        <f t="shared" si="2"/>
        <v>0</v>
      </c>
      <c r="T37" s="60"/>
      <c r="U37" s="3"/>
      <c r="V37" s="48"/>
      <c r="W37" s="49"/>
      <c r="X37" s="59">
        <f t="shared" si="3"/>
        <v>0</v>
      </c>
      <c r="Y37" s="60"/>
      <c r="Z37" s="3"/>
      <c r="AA37" s="48"/>
      <c r="AB37" s="49"/>
      <c r="AC37" s="59">
        <f t="shared" si="4"/>
        <v>0</v>
      </c>
      <c r="AD37" s="60"/>
      <c r="AE37" s="3"/>
      <c r="AF37" s="48"/>
      <c r="AG37" s="49"/>
      <c r="AH37" s="59"/>
      <c r="AI37" s="60"/>
      <c r="AJ37" s="3"/>
      <c r="AK37" s="48"/>
      <c r="AL37" s="49"/>
      <c r="AM37" s="59">
        <f t="shared" si="5"/>
        <v>85</v>
      </c>
      <c r="AN37" s="60">
        <v>85</v>
      </c>
      <c r="AO37" s="3">
        <v>1.01</v>
      </c>
      <c r="AP37" s="48"/>
      <c r="AQ37" s="49">
        <v>85</v>
      </c>
    </row>
    <row r="38" spans="1:43" ht="12" customHeight="1">
      <c r="A38" s="7">
        <v>31</v>
      </c>
      <c r="B38" s="10" t="s">
        <v>27</v>
      </c>
      <c r="C38" s="9">
        <f t="shared" si="6"/>
        <v>306</v>
      </c>
      <c r="D38" s="7"/>
      <c r="E38" s="7">
        <v>306</v>
      </c>
      <c r="F38" s="57">
        <f t="shared" si="7"/>
        <v>306</v>
      </c>
      <c r="G38" s="7">
        <f t="shared" si="0"/>
        <v>0</v>
      </c>
      <c r="H38" s="5">
        <f t="shared" si="1"/>
        <v>306</v>
      </c>
      <c r="I38" s="58">
        <f t="shared" si="8"/>
        <v>0</v>
      </c>
      <c r="J38" s="58">
        <f t="shared" si="9"/>
        <v>0</v>
      </c>
      <c r="K38" s="58">
        <f t="shared" si="10"/>
        <v>0</v>
      </c>
      <c r="L38" s="58">
        <f t="shared" si="11"/>
        <v>306</v>
      </c>
      <c r="M38" s="58">
        <f t="shared" si="12"/>
        <v>0</v>
      </c>
      <c r="N38" s="59">
        <f t="shared" si="13"/>
        <v>0</v>
      </c>
      <c r="O38" s="60"/>
      <c r="P38" s="3"/>
      <c r="Q38" s="48"/>
      <c r="R38" s="49"/>
      <c r="S38" s="59">
        <f t="shared" si="2"/>
        <v>0</v>
      </c>
      <c r="T38" s="60"/>
      <c r="U38" s="3"/>
      <c r="V38" s="48"/>
      <c r="W38" s="49"/>
      <c r="X38" s="59">
        <f t="shared" si="3"/>
        <v>306</v>
      </c>
      <c r="Y38" s="60">
        <v>306</v>
      </c>
      <c r="Z38" s="3">
        <v>1</v>
      </c>
      <c r="AA38" s="48"/>
      <c r="AB38" s="49">
        <v>306</v>
      </c>
      <c r="AC38" s="59">
        <f t="shared" si="4"/>
        <v>0</v>
      </c>
      <c r="AD38" s="60"/>
      <c r="AE38" s="3"/>
      <c r="AF38" s="48"/>
      <c r="AG38" s="49"/>
      <c r="AH38" s="59"/>
      <c r="AI38" s="60"/>
      <c r="AJ38" s="3"/>
      <c r="AK38" s="48"/>
      <c r="AL38" s="49"/>
      <c r="AM38" s="59">
        <f t="shared" si="5"/>
        <v>0</v>
      </c>
      <c r="AN38" s="60"/>
      <c r="AO38" s="3"/>
      <c r="AP38" s="48"/>
      <c r="AQ38" s="49"/>
    </row>
    <row r="39" spans="1:43" ht="12" customHeight="1">
      <c r="A39" s="7">
        <v>32</v>
      </c>
      <c r="B39" s="10" t="s">
        <v>26</v>
      </c>
      <c r="C39" s="9">
        <f t="shared" si="6"/>
        <v>280</v>
      </c>
      <c r="D39" s="7"/>
      <c r="E39" s="7">
        <v>280</v>
      </c>
      <c r="F39" s="57">
        <f t="shared" si="7"/>
        <v>280</v>
      </c>
      <c r="G39" s="7">
        <f t="shared" si="0"/>
        <v>0</v>
      </c>
      <c r="H39" s="5">
        <f t="shared" si="1"/>
        <v>280</v>
      </c>
      <c r="I39" s="58">
        <f t="shared" si="8"/>
        <v>0</v>
      </c>
      <c r="J39" s="58">
        <f t="shared" si="9"/>
        <v>0</v>
      </c>
      <c r="K39" s="58">
        <f t="shared" si="10"/>
        <v>0</v>
      </c>
      <c r="L39" s="58">
        <f t="shared" si="11"/>
        <v>280</v>
      </c>
      <c r="M39" s="58">
        <f t="shared" si="12"/>
        <v>0</v>
      </c>
      <c r="N39" s="59">
        <f t="shared" si="13"/>
        <v>0</v>
      </c>
      <c r="O39" s="60"/>
      <c r="P39" s="3"/>
      <c r="Q39" s="48"/>
      <c r="R39" s="49"/>
      <c r="S39" s="59">
        <f t="shared" si="2"/>
        <v>0</v>
      </c>
      <c r="T39" s="60"/>
      <c r="U39" s="3"/>
      <c r="V39" s="48"/>
      <c r="W39" s="49"/>
      <c r="X39" s="59">
        <f t="shared" si="3"/>
        <v>0</v>
      </c>
      <c r="Y39" s="60"/>
      <c r="Z39" s="3"/>
      <c r="AA39" s="48"/>
      <c r="AB39" s="49"/>
      <c r="AC39" s="59">
        <f t="shared" si="4"/>
        <v>0</v>
      </c>
      <c r="AD39" s="60"/>
      <c r="AE39" s="3"/>
      <c r="AF39" s="48"/>
      <c r="AG39" s="49"/>
      <c r="AH39" s="59"/>
      <c r="AI39" s="60"/>
      <c r="AJ39" s="3"/>
      <c r="AK39" s="48"/>
      <c r="AL39" s="49"/>
      <c r="AM39" s="59">
        <f t="shared" si="5"/>
        <v>280</v>
      </c>
      <c r="AN39" s="60">
        <v>280</v>
      </c>
      <c r="AO39" s="3">
        <v>0.99</v>
      </c>
      <c r="AP39" s="48"/>
      <c r="AQ39" s="49">
        <v>280</v>
      </c>
    </row>
    <row r="40" spans="1:43" ht="12" customHeight="1">
      <c r="A40" s="7">
        <v>33</v>
      </c>
      <c r="B40" s="10" t="s">
        <v>46</v>
      </c>
      <c r="C40" s="9">
        <f t="shared" si="6"/>
        <v>133</v>
      </c>
      <c r="D40" s="7"/>
      <c r="E40" s="7">
        <v>133</v>
      </c>
      <c r="F40" s="57">
        <f t="shared" si="7"/>
        <v>133</v>
      </c>
      <c r="G40" s="7">
        <f t="shared" si="0"/>
        <v>0</v>
      </c>
      <c r="H40" s="5">
        <f t="shared" si="1"/>
        <v>133</v>
      </c>
      <c r="I40" s="58">
        <f t="shared" si="8"/>
        <v>0</v>
      </c>
      <c r="J40" s="58">
        <f t="shared" si="9"/>
        <v>0</v>
      </c>
      <c r="K40" s="58">
        <f t="shared" si="10"/>
        <v>0</v>
      </c>
      <c r="L40" s="58">
        <f t="shared" si="11"/>
        <v>133</v>
      </c>
      <c r="M40" s="58">
        <f t="shared" si="12"/>
        <v>0</v>
      </c>
      <c r="N40" s="59">
        <f t="shared" si="13"/>
        <v>0</v>
      </c>
      <c r="O40" s="60"/>
      <c r="P40" s="3"/>
      <c r="Q40" s="48"/>
      <c r="R40" s="49"/>
      <c r="S40" s="59">
        <f t="shared" si="2"/>
        <v>0</v>
      </c>
      <c r="T40" s="60"/>
      <c r="U40" s="3"/>
      <c r="V40" s="48"/>
      <c r="W40" s="49"/>
      <c r="X40" s="59">
        <f t="shared" si="3"/>
        <v>133</v>
      </c>
      <c r="Y40" s="60">
        <v>133</v>
      </c>
      <c r="Z40" s="3">
        <v>1</v>
      </c>
      <c r="AA40" s="48"/>
      <c r="AB40" s="49">
        <v>133</v>
      </c>
      <c r="AC40" s="59">
        <f t="shared" si="4"/>
        <v>0</v>
      </c>
      <c r="AD40" s="60"/>
      <c r="AE40" s="3"/>
      <c r="AF40" s="48"/>
      <c r="AG40" s="49"/>
      <c r="AH40" s="59"/>
      <c r="AI40" s="60"/>
      <c r="AJ40" s="3"/>
      <c r="AK40" s="48"/>
      <c r="AL40" s="49"/>
      <c r="AM40" s="59">
        <f t="shared" si="5"/>
        <v>0</v>
      </c>
      <c r="AN40" s="60"/>
      <c r="AO40" s="3"/>
      <c r="AP40" s="48"/>
      <c r="AQ40" s="49"/>
    </row>
    <row r="41" spans="1:43" ht="12" customHeight="1">
      <c r="A41" s="7">
        <v>34</v>
      </c>
      <c r="B41" s="10" t="s">
        <v>45</v>
      </c>
      <c r="C41" s="9">
        <f t="shared" si="6"/>
        <v>235</v>
      </c>
      <c r="D41" s="7"/>
      <c r="E41" s="7">
        <v>235</v>
      </c>
      <c r="F41" s="57">
        <f t="shared" si="7"/>
        <v>235</v>
      </c>
      <c r="G41" s="7">
        <f t="shared" si="0"/>
        <v>0</v>
      </c>
      <c r="H41" s="5">
        <f t="shared" si="1"/>
        <v>235</v>
      </c>
      <c r="I41" s="58">
        <f t="shared" si="8"/>
        <v>0</v>
      </c>
      <c r="J41" s="58">
        <f t="shared" si="9"/>
        <v>0</v>
      </c>
      <c r="K41" s="58">
        <f t="shared" si="10"/>
        <v>0</v>
      </c>
      <c r="L41" s="58">
        <f t="shared" si="11"/>
        <v>235</v>
      </c>
      <c r="M41" s="58">
        <f t="shared" si="12"/>
        <v>0</v>
      </c>
      <c r="N41" s="59">
        <f t="shared" si="13"/>
        <v>0</v>
      </c>
      <c r="O41" s="60"/>
      <c r="P41" s="3"/>
      <c r="Q41" s="48"/>
      <c r="R41" s="49"/>
      <c r="S41" s="59">
        <f t="shared" si="2"/>
        <v>0</v>
      </c>
      <c r="T41" s="60"/>
      <c r="U41" s="3"/>
      <c r="V41" s="48"/>
      <c r="W41" s="49"/>
      <c r="X41" s="59">
        <f t="shared" si="3"/>
        <v>0</v>
      </c>
      <c r="Y41" s="60"/>
      <c r="Z41" s="3"/>
      <c r="AA41" s="48"/>
      <c r="AB41" s="49"/>
      <c r="AC41" s="59">
        <f t="shared" si="4"/>
        <v>0</v>
      </c>
      <c r="AD41" s="60"/>
      <c r="AE41" s="3"/>
      <c r="AF41" s="48"/>
      <c r="AG41" s="49"/>
      <c r="AH41" s="59"/>
      <c r="AI41" s="60"/>
      <c r="AJ41" s="3"/>
      <c r="AK41" s="48"/>
      <c r="AL41" s="49"/>
      <c r="AM41" s="59">
        <f t="shared" si="5"/>
        <v>235</v>
      </c>
      <c r="AN41" s="60">
        <v>235</v>
      </c>
      <c r="AO41" s="3">
        <v>1.01</v>
      </c>
      <c r="AP41" s="48"/>
      <c r="AQ41" s="49">
        <v>235</v>
      </c>
    </row>
    <row r="42" spans="1:43" ht="12" customHeight="1">
      <c r="A42" s="7">
        <v>35</v>
      </c>
      <c r="B42" s="10" t="s">
        <v>81</v>
      </c>
      <c r="C42" s="9">
        <f t="shared" si="6"/>
        <v>130</v>
      </c>
      <c r="D42" s="7"/>
      <c r="E42" s="7">
        <v>130</v>
      </c>
      <c r="F42" s="57">
        <f t="shared" si="7"/>
        <v>130</v>
      </c>
      <c r="G42" s="7">
        <f t="shared" si="0"/>
        <v>0</v>
      </c>
      <c r="H42" s="5">
        <f t="shared" si="1"/>
        <v>130</v>
      </c>
      <c r="I42" s="58">
        <f t="shared" si="8"/>
        <v>0</v>
      </c>
      <c r="J42" s="58">
        <f t="shared" si="9"/>
        <v>0</v>
      </c>
      <c r="K42" s="58">
        <f t="shared" si="10"/>
        <v>0</v>
      </c>
      <c r="L42" s="58">
        <f t="shared" si="11"/>
        <v>130</v>
      </c>
      <c r="M42" s="58">
        <f t="shared" si="12"/>
        <v>0</v>
      </c>
      <c r="N42" s="59">
        <f t="shared" si="13"/>
        <v>0</v>
      </c>
      <c r="O42" s="60"/>
      <c r="P42" s="3"/>
      <c r="Q42" s="48"/>
      <c r="R42" s="49"/>
      <c r="S42" s="59">
        <f t="shared" si="2"/>
        <v>0</v>
      </c>
      <c r="T42" s="60"/>
      <c r="U42" s="3"/>
      <c r="V42" s="48"/>
      <c r="W42" s="49"/>
      <c r="X42" s="59">
        <f t="shared" si="3"/>
        <v>0</v>
      </c>
      <c r="Y42" s="60"/>
      <c r="Z42" s="3"/>
      <c r="AA42" s="48"/>
      <c r="AB42" s="49"/>
      <c r="AC42" s="59">
        <f t="shared" si="4"/>
        <v>0</v>
      </c>
      <c r="AD42" s="60"/>
      <c r="AE42" s="3"/>
      <c r="AF42" s="48"/>
      <c r="AG42" s="49"/>
      <c r="AH42" s="59"/>
      <c r="AI42" s="60"/>
      <c r="AJ42" s="3"/>
      <c r="AK42" s="48"/>
      <c r="AL42" s="49"/>
      <c r="AM42" s="59">
        <f t="shared" si="5"/>
        <v>130</v>
      </c>
      <c r="AN42" s="60">
        <v>130</v>
      </c>
      <c r="AO42" s="3">
        <v>1.01</v>
      </c>
      <c r="AP42" s="48"/>
      <c r="AQ42" s="49">
        <v>130</v>
      </c>
    </row>
    <row r="43" spans="1:43" ht="12" customHeight="1">
      <c r="A43" s="7">
        <v>36</v>
      </c>
      <c r="B43" s="10" t="s">
        <v>6</v>
      </c>
      <c r="C43" s="9">
        <f t="shared" si="6"/>
        <v>90</v>
      </c>
      <c r="D43" s="7"/>
      <c r="E43" s="7">
        <v>90</v>
      </c>
      <c r="F43" s="57">
        <f t="shared" si="7"/>
        <v>90</v>
      </c>
      <c r="G43" s="7">
        <f t="shared" si="0"/>
        <v>0</v>
      </c>
      <c r="H43" s="5">
        <f t="shared" si="1"/>
        <v>90</v>
      </c>
      <c r="I43" s="58">
        <f t="shared" si="8"/>
        <v>0</v>
      </c>
      <c r="J43" s="58">
        <f t="shared" si="9"/>
        <v>0</v>
      </c>
      <c r="K43" s="58">
        <f t="shared" si="10"/>
        <v>0</v>
      </c>
      <c r="L43" s="58">
        <f t="shared" si="11"/>
        <v>90</v>
      </c>
      <c r="M43" s="58">
        <f t="shared" si="12"/>
        <v>0</v>
      </c>
      <c r="N43" s="59">
        <f t="shared" si="13"/>
        <v>0</v>
      </c>
      <c r="O43" s="60"/>
      <c r="P43" s="3"/>
      <c r="Q43" s="48"/>
      <c r="R43" s="49"/>
      <c r="S43" s="59">
        <f t="shared" si="2"/>
        <v>0</v>
      </c>
      <c r="T43" s="60"/>
      <c r="U43" s="3"/>
      <c r="V43" s="48"/>
      <c r="W43" s="49"/>
      <c r="X43" s="59">
        <f t="shared" si="3"/>
        <v>0</v>
      </c>
      <c r="Y43" s="60"/>
      <c r="Z43" s="3"/>
      <c r="AA43" s="48"/>
      <c r="AB43" s="49"/>
      <c r="AC43" s="59">
        <f t="shared" si="4"/>
        <v>0</v>
      </c>
      <c r="AD43" s="60"/>
      <c r="AE43" s="3"/>
      <c r="AF43" s="48"/>
      <c r="AG43" s="49"/>
      <c r="AH43" s="59"/>
      <c r="AI43" s="60"/>
      <c r="AJ43" s="3"/>
      <c r="AK43" s="48"/>
      <c r="AL43" s="49"/>
      <c r="AM43" s="59">
        <f t="shared" si="5"/>
        <v>90</v>
      </c>
      <c r="AN43" s="60">
        <v>90</v>
      </c>
      <c r="AO43" s="3">
        <v>1.01</v>
      </c>
      <c r="AP43" s="48"/>
      <c r="AQ43" s="49">
        <v>90</v>
      </c>
    </row>
    <row r="44" spans="1:43" ht="12" customHeight="1">
      <c r="A44" s="7">
        <v>37</v>
      </c>
      <c r="B44" s="10" t="s">
        <v>48</v>
      </c>
      <c r="C44" s="9">
        <f t="shared" si="6"/>
        <v>65</v>
      </c>
      <c r="D44" s="7"/>
      <c r="E44" s="7">
        <v>65</v>
      </c>
      <c r="F44" s="57">
        <f t="shared" si="7"/>
        <v>65</v>
      </c>
      <c r="G44" s="7">
        <f t="shared" si="0"/>
        <v>0</v>
      </c>
      <c r="H44" s="5">
        <f t="shared" si="1"/>
        <v>65</v>
      </c>
      <c r="I44" s="58">
        <f t="shared" si="8"/>
        <v>0</v>
      </c>
      <c r="J44" s="58">
        <f t="shared" si="9"/>
        <v>0</v>
      </c>
      <c r="K44" s="58">
        <f t="shared" si="10"/>
        <v>0</v>
      </c>
      <c r="L44" s="58">
        <f t="shared" si="11"/>
        <v>65</v>
      </c>
      <c r="M44" s="58">
        <f t="shared" si="12"/>
        <v>0</v>
      </c>
      <c r="N44" s="59">
        <f t="shared" si="13"/>
        <v>0</v>
      </c>
      <c r="O44" s="60"/>
      <c r="P44" s="3"/>
      <c r="Q44" s="48"/>
      <c r="R44" s="49"/>
      <c r="S44" s="59">
        <f t="shared" si="2"/>
        <v>0</v>
      </c>
      <c r="T44" s="60"/>
      <c r="U44" s="3"/>
      <c r="V44" s="48"/>
      <c r="W44" s="49"/>
      <c r="X44" s="59">
        <f t="shared" si="3"/>
        <v>65</v>
      </c>
      <c r="Y44" s="60">
        <v>65</v>
      </c>
      <c r="Z44" s="3">
        <v>1</v>
      </c>
      <c r="AA44" s="48"/>
      <c r="AB44" s="49">
        <v>65</v>
      </c>
      <c r="AC44" s="59">
        <f t="shared" si="4"/>
        <v>0</v>
      </c>
      <c r="AD44" s="60"/>
      <c r="AE44" s="3"/>
      <c r="AF44" s="48"/>
      <c r="AG44" s="49"/>
      <c r="AH44" s="59">
        <v>8</v>
      </c>
      <c r="AI44" s="60">
        <v>0</v>
      </c>
      <c r="AJ44" s="3">
        <v>0.99</v>
      </c>
      <c r="AK44" s="48">
        <v>8</v>
      </c>
      <c r="AL44" s="49"/>
      <c r="AM44" s="59">
        <f t="shared" si="5"/>
        <v>0</v>
      </c>
      <c r="AN44" s="60"/>
      <c r="AO44" s="3"/>
      <c r="AP44" s="48"/>
      <c r="AQ44" s="49"/>
    </row>
    <row r="45" spans="1:43" ht="12" customHeight="1">
      <c r="A45" s="7">
        <v>38</v>
      </c>
      <c r="B45" s="10" t="s">
        <v>47</v>
      </c>
      <c r="C45" s="9">
        <f t="shared" si="6"/>
        <v>200</v>
      </c>
      <c r="D45" s="7"/>
      <c r="E45" s="7">
        <v>200</v>
      </c>
      <c r="F45" s="57">
        <f t="shared" si="7"/>
        <v>200</v>
      </c>
      <c r="G45" s="7">
        <f t="shared" si="0"/>
        <v>0</v>
      </c>
      <c r="H45" s="5">
        <f t="shared" si="1"/>
        <v>200</v>
      </c>
      <c r="I45" s="58">
        <f t="shared" si="8"/>
        <v>0</v>
      </c>
      <c r="J45" s="58">
        <f t="shared" si="9"/>
        <v>0</v>
      </c>
      <c r="K45" s="58">
        <f t="shared" si="10"/>
        <v>0</v>
      </c>
      <c r="L45" s="58">
        <f t="shared" si="11"/>
        <v>200</v>
      </c>
      <c r="M45" s="58">
        <f t="shared" si="12"/>
        <v>0</v>
      </c>
      <c r="N45" s="59">
        <f t="shared" si="13"/>
        <v>0</v>
      </c>
      <c r="O45" s="60"/>
      <c r="P45" s="3"/>
      <c r="Q45" s="48"/>
      <c r="R45" s="49"/>
      <c r="S45" s="59">
        <f t="shared" si="2"/>
        <v>0</v>
      </c>
      <c r="T45" s="60"/>
      <c r="U45" s="3"/>
      <c r="V45" s="48"/>
      <c r="W45" s="49"/>
      <c r="X45" s="59">
        <f t="shared" si="3"/>
        <v>0</v>
      </c>
      <c r="Y45" s="60"/>
      <c r="Z45" s="3"/>
      <c r="AA45" s="48"/>
      <c r="AB45" s="49"/>
      <c r="AC45" s="59">
        <f t="shared" si="4"/>
        <v>0</v>
      </c>
      <c r="AD45" s="60"/>
      <c r="AE45" s="3"/>
      <c r="AF45" s="48"/>
      <c r="AG45" s="49"/>
      <c r="AH45" s="59"/>
      <c r="AI45" s="60"/>
      <c r="AJ45" s="3"/>
      <c r="AK45" s="48"/>
      <c r="AL45" s="49"/>
      <c r="AM45" s="59">
        <f t="shared" si="5"/>
        <v>200</v>
      </c>
      <c r="AN45" s="60">
        <v>200</v>
      </c>
      <c r="AO45" s="3">
        <v>1.01</v>
      </c>
      <c r="AP45" s="48"/>
      <c r="AQ45" s="49">
        <v>200</v>
      </c>
    </row>
    <row r="46" spans="1:43" ht="12" customHeight="1">
      <c r="A46" s="7">
        <v>39</v>
      </c>
      <c r="B46" s="10" t="s">
        <v>53</v>
      </c>
      <c r="C46" s="9">
        <f t="shared" si="6"/>
        <v>84</v>
      </c>
      <c r="D46" s="7"/>
      <c r="E46" s="7">
        <v>84</v>
      </c>
      <c r="F46" s="57">
        <f t="shared" si="7"/>
        <v>84</v>
      </c>
      <c r="G46" s="7">
        <f t="shared" si="0"/>
        <v>0</v>
      </c>
      <c r="H46" s="5">
        <f t="shared" si="1"/>
        <v>84</v>
      </c>
      <c r="I46" s="58">
        <f t="shared" si="8"/>
        <v>0</v>
      </c>
      <c r="J46" s="58">
        <f t="shared" si="9"/>
        <v>0</v>
      </c>
      <c r="K46" s="58">
        <f t="shared" si="10"/>
        <v>0</v>
      </c>
      <c r="L46" s="58">
        <f t="shared" si="11"/>
        <v>84</v>
      </c>
      <c r="M46" s="58">
        <f t="shared" si="12"/>
        <v>0</v>
      </c>
      <c r="N46" s="59">
        <f t="shared" si="13"/>
        <v>0</v>
      </c>
      <c r="O46" s="60"/>
      <c r="P46" s="3"/>
      <c r="Q46" s="48"/>
      <c r="R46" s="49"/>
      <c r="S46" s="59">
        <f t="shared" si="2"/>
        <v>0</v>
      </c>
      <c r="T46" s="60"/>
      <c r="U46" s="3"/>
      <c r="V46" s="48"/>
      <c r="W46" s="49"/>
      <c r="X46" s="59">
        <f t="shared" si="3"/>
        <v>84</v>
      </c>
      <c r="Y46" s="60">
        <v>84</v>
      </c>
      <c r="Z46" s="3">
        <v>1</v>
      </c>
      <c r="AA46" s="48"/>
      <c r="AB46" s="49">
        <v>84</v>
      </c>
      <c r="AC46" s="59">
        <f t="shared" si="4"/>
        <v>0</v>
      </c>
      <c r="AD46" s="60"/>
      <c r="AE46" s="3"/>
      <c r="AF46" s="48"/>
      <c r="AG46" s="49"/>
      <c r="AH46" s="59"/>
      <c r="AI46" s="60"/>
      <c r="AJ46" s="3"/>
      <c r="AK46" s="48"/>
      <c r="AL46" s="49"/>
      <c r="AM46" s="59">
        <f t="shared" si="5"/>
        <v>0</v>
      </c>
      <c r="AN46" s="60"/>
      <c r="AO46" s="3"/>
      <c r="AP46" s="48"/>
      <c r="AQ46" s="49"/>
    </row>
    <row r="47" spans="1:43" ht="12" customHeight="1">
      <c r="A47" s="7">
        <v>40</v>
      </c>
      <c r="B47" s="10" t="s">
        <v>3</v>
      </c>
      <c r="C47" s="9">
        <f t="shared" si="6"/>
        <v>100</v>
      </c>
      <c r="D47" s="7">
        <v>100</v>
      </c>
      <c r="E47" s="7"/>
      <c r="F47" s="57">
        <f t="shared" si="7"/>
        <v>0</v>
      </c>
      <c r="G47" s="7">
        <f t="shared" si="0"/>
        <v>0</v>
      </c>
      <c r="H47" s="5">
        <f t="shared" si="1"/>
        <v>0</v>
      </c>
      <c r="I47" s="58">
        <f t="shared" si="8"/>
        <v>100</v>
      </c>
      <c r="J47" s="58">
        <f t="shared" si="9"/>
        <v>100</v>
      </c>
      <c r="K47" s="58">
        <f t="shared" si="10"/>
        <v>0</v>
      </c>
      <c r="L47" s="58">
        <f t="shared" si="11"/>
        <v>0</v>
      </c>
      <c r="M47" s="58">
        <f t="shared" si="12"/>
        <v>100</v>
      </c>
      <c r="N47" s="59">
        <f t="shared" si="13"/>
        <v>0</v>
      </c>
      <c r="O47" s="60"/>
      <c r="P47" s="3"/>
      <c r="Q47" s="48"/>
      <c r="R47" s="49"/>
      <c r="S47" s="59">
        <f t="shared" si="2"/>
        <v>0</v>
      </c>
      <c r="T47" s="60"/>
      <c r="U47" s="3"/>
      <c r="V47" s="48"/>
      <c r="W47" s="49"/>
      <c r="X47" s="59">
        <f t="shared" si="3"/>
        <v>0</v>
      </c>
      <c r="Y47" s="60"/>
      <c r="Z47" s="3"/>
      <c r="AA47" s="48"/>
      <c r="AB47" s="49"/>
      <c r="AC47" s="59">
        <f t="shared" si="4"/>
        <v>0</v>
      </c>
      <c r="AD47" s="60"/>
      <c r="AE47" s="3"/>
      <c r="AF47" s="48"/>
      <c r="AG47" s="49"/>
      <c r="AH47" s="59"/>
      <c r="AI47" s="60"/>
      <c r="AJ47" s="3"/>
      <c r="AK47" s="48"/>
      <c r="AL47" s="49"/>
      <c r="AM47" s="59">
        <f t="shared" si="5"/>
        <v>0</v>
      </c>
      <c r="AN47" s="60"/>
      <c r="AO47" s="3"/>
      <c r="AP47" s="48"/>
      <c r="AQ47" s="49"/>
    </row>
    <row r="48" spans="1:43" ht="12" customHeight="1">
      <c r="A48" s="7">
        <v>41</v>
      </c>
      <c r="B48" s="10" t="s">
        <v>41</v>
      </c>
      <c r="C48" s="9">
        <f t="shared" si="6"/>
        <v>0</v>
      </c>
      <c r="D48" s="7"/>
      <c r="E48" s="7"/>
      <c r="F48" s="57">
        <f t="shared" si="7"/>
        <v>0</v>
      </c>
      <c r="G48" s="7">
        <f t="shared" si="0"/>
        <v>0</v>
      </c>
      <c r="H48" s="5">
        <f t="shared" si="1"/>
        <v>0</v>
      </c>
      <c r="I48" s="58">
        <f t="shared" si="8"/>
        <v>0</v>
      </c>
      <c r="J48" s="58">
        <f t="shared" si="9"/>
        <v>0</v>
      </c>
      <c r="K48" s="58">
        <f t="shared" si="10"/>
        <v>0</v>
      </c>
      <c r="L48" s="58">
        <f t="shared" si="11"/>
        <v>0</v>
      </c>
      <c r="M48" s="58">
        <f t="shared" si="12"/>
        <v>0</v>
      </c>
      <c r="N48" s="59">
        <f t="shared" si="13"/>
        <v>0</v>
      </c>
      <c r="O48" s="60"/>
      <c r="P48" s="3"/>
      <c r="Q48" s="48"/>
      <c r="R48" s="49"/>
      <c r="S48" s="59">
        <f t="shared" si="2"/>
        <v>0</v>
      </c>
      <c r="T48" s="60"/>
      <c r="U48" s="3"/>
      <c r="V48" s="48"/>
      <c r="W48" s="49"/>
      <c r="X48" s="59">
        <f t="shared" si="3"/>
        <v>0</v>
      </c>
      <c r="Y48" s="60"/>
      <c r="Z48" s="3"/>
      <c r="AA48" s="48"/>
      <c r="AB48" s="49"/>
      <c r="AC48" s="59">
        <f t="shared" si="4"/>
        <v>0</v>
      </c>
      <c r="AD48" s="60"/>
      <c r="AE48" s="3"/>
      <c r="AF48" s="48"/>
      <c r="AG48" s="49"/>
      <c r="AH48" s="59"/>
      <c r="AI48" s="60"/>
      <c r="AJ48" s="3"/>
      <c r="AK48" s="48"/>
      <c r="AL48" s="49"/>
      <c r="AM48" s="59">
        <f t="shared" si="5"/>
        <v>0</v>
      </c>
      <c r="AN48" s="60"/>
      <c r="AO48" s="3"/>
      <c r="AP48" s="48"/>
      <c r="AQ48" s="49"/>
    </row>
    <row r="49" spans="1:43" ht="12" customHeight="1">
      <c r="A49" s="7">
        <v>42</v>
      </c>
      <c r="B49" s="10" t="s">
        <v>5</v>
      </c>
      <c r="C49" s="9">
        <f t="shared" si="6"/>
        <v>0</v>
      </c>
      <c r="D49" s="7"/>
      <c r="E49" s="7"/>
      <c r="F49" s="57">
        <f t="shared" si="7"/>
        <v>0</v>
      </c>
      <c r="G49" s="7">
        <f t="shared" si="0"/>
        <v>0</v>
      </c>
      <c r="H49" s="5">
        <f t="shared" si="1"/>
        <v>0</v>
      </c>
      <c r="I49" s="58">
        <f t="shared" si="8"/>
        <v>0</v>
      </c>
      <c r="J49" s="58">
        <f t="shared" si="9"/>
        <v>0</v>
      </c>
      <c r="K49" s="58">
        <f t="shared" si="10"/>
        <v>0</v>
      </c>
      <c r="L49" s="58">
        <f t="shared" si="11"/>
        <v>0</v>
      </c>
      <c r="M49" s="58">
        <f t="shared" si="12"/>
        <v>0</v>
      </c>
      <c r="N49" s="59">
        <f t="shared" si="13"/>
        <v>0</v>
      </c>
      <c r="O49" s="60"/>
      <c r="P49" s="3"/>
      <c r="Q49" s="3"/>
      <c r="R49" s="3"/>
      <c r="S49" s="59">
        <f t="shared" si="2"/>
        <v>0</v>
      </c>
      <c r="T49" s="60"/>
      <c r="U49" s="3"/>
      <c r="V49" s="3"/>
      <c r="W49" s="3"/>
      <c r="X49" s="59">
        <f t="shared" si="3"/>
        <v>0</v>
      </c>
      <c r="Y49" s="60"/>
      <c r="Z49" s="3"/>
      <c r="AA49" s="3"/>
      <c r="AB49" s="3"/>
      <c r="AC49" s="59">
        <f t="shared" si="4"/>
        <v>0</v>
      </c>
      <c r="AD49" s="60"/>
      <c r="AE49" s="3"/>
      <c r="AF49" s="3"/>
      <c r="AG49" s="3"/>
      <c r="AH49" s="59"/>
      <c r="AI49" s="60"/>
      <c r="AJ49" s="3"/>
      <c r="AK49" s="3"/>
      <c r="AL49" s="3"/>
      <c r="AM49" s="59">
        <f t="shared" si="5"/>
        <v>0</v>
      </c>
      <c r="AN49" s="60"/>
      <c r="AO49" s="3"/>
      <c r="AP49" s="3"/>
      <c r="AQ49" s="3"/>
    </row>
    <row r="50" spans="1:43" ht="12">
      <c r="A50" s="7">
        <v>43</v>
      </c>
      <c r="B50" s="10" t="s">
        <v>11</v>
      </c>
      <c r="C50" s="9">
        <f t="shared" si="6"/>
        <v>440</v>
      </c>
      <c r="D50" s="7"/>
      <c r="E50" s="7">
        <v>440</v>
      </c>
      <c r="F50" s="57">
        <f t="shared" si="7"/>
        <v>480</v>
      </c>
      <c r="G50" s="7">
        <f t="shared" si="0"/>
        <v>0</v>
      </c>
      <c r="H50" s="5">
        <f t="shared" si="1"/>
        <v>480</v>
      </c>
      <c r="I50" s="58">
        <f t="shared" si="8"/>
        <v>-40</v>
      </c>
      <c r="J50" s="58">
        <f t="shared" si="9"/>
        <v>0</v>
      </c>
      <c r="K50" s="58">
        <f t="shared" si="10"/>
        <v>-40</v>
      </c>
      <c r="L50" s="58">
        <f t="shared" si="11"/>
        <v>440</v>
      </c>
      <c r="M50" s="58">
        <f t="shared" si="12"/>
        <v>0</v>
      </c>
      <c r="N50" s="59">
        <f t="shared" si="13"/>
        <v>0</v>
      </c>
      <c r="O50" s="60"/>
      <c r="P50" s="63"/>
      <c r="Q50" s="63"/>
      <c r="R50" s="89"/>
      <c r="S50" s="59">
        <f t="shared" si="2"/>
        <v>440</v>
      </c>
      <c r="T50" s="60">
        <v>400</v>
      </c>
      <c r="U50" s="90">
        <v>0.99</v>
      </c>
      <c r="V50" s="63"/>
      <c r="W50" s="89">
        <v>440</v>
      </c>
      <c r="X50" s="59">
        <f t="shared" si="3"/>
        <v>0</v>
      </c>
      <c r="Y50" s="60"/>
      <c r="Z50" s="63"/>
      <c r="AA50" s="63"/>
      <c r="AB50" s="89"/>
      <c r="AC50" s="59">
        <f t="shared" si="4"/>
        <v>0</v>
      </c>
      <c r="AD50" s="60"/>
      <c r="AE50" s="63"/>
      <c r="AF50" s="63"/>
      <c r="AG50" s="89"/>
      <c r="AH50" s="59"/>
      <c r="AI50" s="60"/>
      <c r="AJ50" s="91"/>
      <c r="AK50" s="63"/>
      <c r="AL50" s="89"/>
      <c r="AM50" s="59">
        <f t="shared" si="5"/>
        <v>40</v>
      </c>
      <c r="AN50" s="60">
        <v>40</v>
      </c>
      <c r="AO50" s="91">
        <v>1.02</v>
      </c>
      <c r="AP50" s="63"/>
      <c r="AQ50" s="89">
        <v>40</v>
      </c>
    </row>
    <row r="51" spans="1:43" ht="12">
      <c r="A51" s="7">
        <v>44</v>
      </c>
      <c r="B51" s="10" t="s">
        <v>42</v>
      </c>
      <c r="C51" s="9">
        <f t="shared" si="6"/>
        <v>61</v>
      </c>
      <c r="D51" s="7"/>
      <c r="E51" s="7">
        <v>61</v>
      </c>
      <c r="F51" s="57">
        <f t="shared" si="7"/>
        <v>61</v>
      </c>
      <c r="G51" s="7">
        <f t="shared" si="0"/>
        <v>0</v>
      </c>
      <c r="H51" s="5">
        <f t="shared" si="1"/>
        <v>61</v>
      </c>
      <c r="I51" s="58">
        <f t="shared" si="8"/>
        <v>0</v>
      </c>
      <c r="J51" s="58">
        <f t="shared" si="9"/>
        <v>0</v>
      </c>
      <c r="K51" s="58">
        <f t="shared" si="10"/>
        <v>0</v>
      </c>
      <c r="L51" s="58">
        <f t="shared" si="11"/>
        <v>61</v>
      </c>
      <c r="M51" s="58">
        <f t="shared" si="12"/>
        <v>0</v>
      </c>
      <c r="N51" s="59">
        <f t="shared" si="13"/>
        <v>0</v>
      </c>
      <c r="O51" s="60"/>
      <c r="P51" s="3"/>
      <c r="Q51" s="3"/>
      <c r="R51" s="3"/>
      <c r="S51" s="59">
        <f t="shared" si="2"/>
        <v>0</v>
      </c>
      <c r="T51" s="60"/>
      <c r="U51" s="3"/>
      <c r="V51" s="3"/>
      <c r="W51" s="3"/>
      <c r="X51" s="59">
        <f t="shared" si="3"/>
        <v>0</v>
      </c>
      <c r="Y51" s="60"/>
      <c r="Z51" s="3"/>
      <c r="AA51" s="3"/>
      <c r="AB51" s="3"/>
      <c r="AC51" s="59">
        <f t="shared" si="4"/>
        <v>0</v>
      </c>
      <c r="AD51" s="60"/>
      <c r="AE51" s="3"/>
      <c r="AF51" s="3"/>
      <c r="AG51" s="3"/>
      <c r="AH51" s="59"/>
      <c r="AI51" s="60"/>
      <c r="AJ51" s="91"/>
      <c r="AK51" s="3"/>
      <c r="AL51" s="3"/>
      <c r="AM51" s="59">
        <f t="shared" si="5"/>
        <v>61</v>
      </c>
      <c r="AN51" s="60">
        <v>61</v>
      </c>
      <c r="AO51" s="91">
        <v>1</v>
      </c>
      <c r="AP51" s="3"/>
      <c r="AQ51" s="3">
        <v>61</v>
      </c>
    </row>
    <row r="52" spans="1:43" ht="12">
      <c r="A52" s="7">
        <v>45</v>
      </c>
      <c r="B52" s="10" t="s">
        <v>7</v>
      </c>
      <c r="C52" s="9">
        <f t="shared" si="6"/>
        <v>94</v>
      </c>
      <c r="D52" s="7"/>
      <c r="E52" s="7">
        <v>94</v>
      </c>
      <c r="F52" s="57">
        <f t="shared" si="7"/>
        <v>94</v>
      </c>
      <c r="G52" s="7">
        <f t="shared" si="0"/>
        <v>0</v>
      </c>
      <c r="H52" s="5">
        <f t="shared" si="1"/>
        <v>94</v>
      </c>
      <c r="I52" s="58">
        <f t="shared" si="8"/>
        <v>0</v>
      </c>
      <c r="J52" s="58">
        <f t="shared" si="9"/>
        <v>0</v>
      </c>
      <c r="K52" s="58">
        <f t="shared" si="10"/>
        <v>0</v>
      </c>
      <c r="L52" s="58">
        <f t="shared" si="11"/>
        <v>94</v>
      </c>
      <c r="M52" s="58">
        <f t="shared" si="12"/>
        <v>0</v>
      </c>
      <c r="N52" s="59">
        <f t="shared" si="13"/>
        <v>0</v>
      </c>
      <c r="O52" s="60"/>
      <c r="P52" s="3"/>
      <c r="Q52" s="3"/>
      <c r="R52" s="3"/>
      <c r="S52" s="59">
        <f t="shared" si="2"/>
        <v>0</v>
      </c>
      <c r="T52" s="60"/>
      <c r="U52" s="3"/>
      <c r="V52" s="3"/>
      <c r="W52" s="3"/>
      <c r="X52" s="59">
        <f t="shared" si="3"/>
        <v>0</v>
      </c>
      <c r="Y52" s="60"/>
      <c r="Z52" s="3"/>
      <c r="AA52" s="3"/>
      <c r="AB52" s="3"/>
      <c r="AC52" s="59">
        <f t="shared" si="4"/>
        <v>0</v>
      </c>
      <c r="AD52" s="60"/>
      <c r="AE52" s="3"/>
      <c r="AF52" s="3"/>
      <c r="AG52" s="3"/>
      <c r="AH52" s="59"/>
      <c r="AI52" s="60"/>
      <c r="AJ52" s="91"/>
      <c r="AK52" s="3"/>
      <c r="AL52" s="3"/>
      <c r="AM52" s="59">
        <f t="shared" si="5"/>
        <v>94</v>
      </c>
      <c r="AN52" s="60">
        <v>94</v>
      </c>
      <c r="AO52" s="91">
        <v>1.01</v>
      </c>
      <c r="AP52" s="3"/>
      <c r="AQ52" s="3">
        <v>94</v>
      </c>
    </row>
    <row r="53" spans="1:43" ht="13.5" customHeight="1">
      <c r="A53" s="7">
        <v>46</v>
      </c>
      <c r="B53" s="10" t="s">
        <v>82</v>
      </c>
      <c r="C53" s="9">
        <f t="shared" si="6"/>
        <v>0</v>
      </c>
      <c r="D53" s="7"/>
      <c r="E53" s="7"/>
      <c r="F53" s="57">
        <f t="shared" si="7"/>
        <v>0</v>
      </c>
      <c r="G53" s="7">
        <f t="shared" si="0"/>
        <v>0</v>
      </c>
      <c r="H53" s="5">
        <f t="shared" si="1"/>
        <v>0</v>
      </c>
      <c r="I53" s="58">
        <f t="shared" si="8"/>
        <v>0</v>
      </c>
      <c r="J53" s="58">
        <f t="shared" si="9"/>
        <v>0</v>
      </c>
      <c r="K53" s="58">
        <f t="shared" si="10"/>
        <v>0</v>
      </c>
      <c r="L53" s="58">
        <f t="shared" si="11"/>
        <v>0</v>
      </c>
      <c r="M53" s="58">
        <f t="shared" si="12"/>
        <v>0</v>
      </c>
      <c r="N53" s="59">
        <f t="shared" si="13"/>
        <v>0</v>
      </c>
      <c r="O53" s="60"/>
      <c r="P53" s="3"/>
      <c r="Q53" s="3"/>
      <c r="R53" s="3"/>
      <c r="S53" s="59">
        <f t="shared" si="2"/>
        <v>0</v>
      </c>
      <c r="T53" s="60"/>
      <c r="U53" s="3"/>
      <c r="V53" s="3"/>
      <c r="W53" s="3"/>
      <c r="X53" s="59">
        <f t="shared" si="3"/>
        <v>0</v>
      </c>
      <c r="Y53" s="60"/>
      <c r="Z53" s="3"/>
      <c r="AA53" s="3"/>
      <c r="AB53" s="3"/>
      <c r="AC53" s="59">
        <f t="shared" si="4"/>
        <v>0</v>
      </c>
      <c r="AD53" s="60"/>
      <c r="AE53" s="3"/>
      <c r="AF53" s="3"/>
      <c r="AG53" s="3"/>
      <c r="AH53" s="59"/>
      <c r="AI53" s="60"/>
      <c r="AJ53" s="91"/>
      <c r="AK53" s="3"/>
      <c r="AL53" s="3"/>
      <c r="AM53" s="59">
        <f t="shared" si="5"/>
        <v>0</v>
      </c>
      <c r="AN53" s="60"/>
      <c r="AO53" s="91"/>
      <c r="AP53" s="3"/>
      <c r="AQ53" s="3"/>
    </row>
    <row r="54" spans="1:43" s="82" customFormat="1" ht="12">
      <c r="A54" s="9"/>
      <c r="B54" s="8" t="s">
        <v>12</v>
      </c>
      <c r="C54" s="81">
        <f aca="true" t="shared" si="14" ref="C54:R54">SUM(C8:C53)</f>
        <v>11144</v>
      </c>
      <c r="D54" s="81">
        <f t="shared" si="14"/>
        <v>342</v>
      </c>
      <c r="E54" s="81">
        <f t="shared" si="14"/>
        <v>10802</v>
      </c>
      <c r="F54" s="81">
        <f t="shared" si="14"/>
        <v>10862</v>
      </c>
      <c r="G54" s="81">
        <f t="shared" si="14"/>
        <v>130</v>
      </c>
      <c r="H54" s="63">
        <f t="shared" si="14"/>
        <v>10732</v>
      </c>
      <c r="I54" s="63">
        <f t="shared" si="14"/>
        <v>282</v>
      </c>
      <c r="J54" s="63">
        <f t="shared" si="14"/>
        <v>212</v>
      </c>
      <c r="K54" s="63">
        <f t="shared" si="14"/>
        <v>70</v>
      </c>
      <c r="L54" s="58">
        <f t="shared" si="11"/>
        <v>10822</v>
      </c>
      <c r="M54" s="58">
        <f t="shared" si="12"/>
        <v>322</v>
      </c>
      <c r="N54" s="63">
        <f t="shared" si="14"/>
        <v>130</v>
      </c>
      <c r="O54" s="63">
        <f t="shared" si="14"/>
        <v>130</v>
      </c>
      <c r="P54" s="63">
        <f t="shared" si="14"/>
        <v>0.79</v>
      </c>
      <c r="Q54" s="63">
        <f t="shared" si="14"/>
        <v>130</v>
      </c>
      <c r="R54" s="63">
        <f t="shared" si="14"/>
        <v>0</v>
      </c>
      <c r="S54" s="63">
        <f aca="true" t="shared" si="15" ref="S54:AA54">SUM(S8:S53)</f>
        <v>440</v>
      </c>
      <c r="T54" s="63">
        <f t="shared" si="15"/>
        <v>400</v>
      </c>
      <c r="U54" s="63"/>
      <c r="V54" s="63">
        <f t="shared" si="15"/>
        <v>0</v>
      </c>
      <c r="W54" s="63">
        <f t="shared" si="15"/>
        <v>440</v>
      </c>
      <c r="X54" s="63">
        <f t="shared" si="15"/>
        <v>2828</v>
      </c>
      <c r="Y54" s="63">
        <f t="shared" si="15"/>
        <v>2828</v>
      </c>
      <c r="Z54" s="63"/>
      <c r="AA54" s="63">
        <f t="shared" si="15"/>
        <v>0</v>
      </c>
      <c r="AB54" s="63">
        <f aca="true" t="shared" si="16" ref="AB54:AQ54">SUM(AB8:AB53)</f>
        <v>2828</v>
      </c>
      <c r="AC54" s="63">
        <f t="shared" si="16"/>
        <v>2400</v>
      </c>
      <c r="AD54" s="63">
        <f t="shared" si="16"/>
        <v>2400</v>
      </c>
      <c r="AE54" s="63">
        <f t="shared" si="16"/>
        <v>0.97</v>
      </c>
      <c r="AF54" s="63">
        <f t="shared" si="16"/>
        <v>0</v>
      </c>
      <c r="AG54" s="63">
        <f t="shared" si="16"/>
        <v>2400</v>
      </c>
      <c r="AH54" s="63">
        <f>SUM(AH8:AH53)</f>
        <v>8</v>
      </c>
      <c r="AI54" s="63">
        <f>SUM(AI8:AI53)</f>
        <v>0</v>
      </c>
      <c r="AJ54" s="91"/>
      <c r="AK54" s="63">
        <f>SUM(AK8:AK53)</f>
        <v>8</v>
      </c>
      <c r="AL54" s="63">
        <f>SUM(AL8:AL53)</f>
        <v>0</v>
      </c>
      <c r="AM54" s="63">
        <f t="shared" si="16"/>
        <v>5064</v>
      </c>
      <c r="AN54" s="63">
        <f t="shared" si="16"/>
        <v>5064</v>
      </c>
      <c r="AO54" s="91">
        <v>1.045</v>
      </c>
      <c r="AP54" s="63">
        <f t="shared" si="16"/>
        <v>0</v>
      </c>
      <c r="AQ54" s="63">
        <f t="shared" si="16"/>
        <v>5064</v>
      </c>
    </row>
    <row r="55" spans="5:43" ht="12">
      <c r="E55" s="239"/>
      <c r="L55" s="61"/>
      <c r="M55" s="61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4:43" ht="12"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4:43" ht="8.25" customHeight="1"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4:43" ht="12" customHeight="1"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4:43" ht="1.5" customHeight="1"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4:43" ht="12"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4:43" ht="3" customHeight="1"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4:43" ht="12" customHeight="1"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4:43" ht="12" customHeight="1"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4:43" ht="12" customHeight="1"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4:43" ht="12"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4:43" ht="12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4:43" ht="12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4:43" ht="12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4:43" ht="12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4:43" ht="12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4:43" ht="12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4:43" ht="12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4:43" ht="12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4:43" ht="12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4:43" ht="12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4:43" ht="12"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4:43" ht="12"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4:43" ht="12"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4:43" ht="12"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4:43" ht="12"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4:43" ht="12"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4:43" ht="12"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4:43" ht="12"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4:43" ht="12"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4:43" ht="12"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4:43" ht="12"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4:43" ht="12"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4:43" ht="12"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4:43" ht="12"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4:43" ht="12"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4:43" ht="12"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4:43" ht="12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4:43" ht="12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4:43" ht="12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4:43" ht="12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4:43" ht="12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4:43" ht="12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4:43" ht="12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4:43" ht="12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4:43" ht="12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4:43" ht="12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4:43" ht="12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4:43" ht="12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4:43" ht="12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4:43" ht="12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4:43" ht="12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4:43" ht="12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4:43" ht="12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4:43" ht="12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4:43" ht="12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4:43" ht="12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4:43" ht="12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4:43" ht="12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4:43" ht="12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4:43" ht="12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4:43" ht="12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4:43" ht="12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4:43" ht="12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4:43" ht="12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4:43" ht="12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</sheetData>
  <sheetProtection/>
  <mergeCells count="56">
    <mergeCell ref="B1:AQ1"/>
    <mergeCell ref="L2:L6"/>
    <mergeCell ref="T5:T6"/>
    <mergeCell ref="AH2:AL3"/>
    <mergeCell ref="AH4:AL4"/>
    <mergeCell ref="AH5:AH6"/>
    <mergeCell ref="AJ5:AJ6"/>
    <mergeCell ref="AK5:AK6"/>
    <mergeCell ref="AL5:AL6"/>
    <mergeCell ref="AM2:AQ3"/>
    <mergeCell ref="A2:A6"/>
    <mergeCell ref="AM4:AQ4"/>
    <mergeCell ref="AM5:AM6"/>
    <mergeCell ref="AO5:AO6"/>
    <mergeCell ref="AP5:AP6"/>
    <mergeCell ref="AF5:AF6"/>
    <mergeCell ref="AG5:AG6"/>
    <mergeCell ref="AC4:AG4"/>
    <mergeCell ref="AC2:AG3"/>
    <mergeCell ref="N2:R3"/>
    <mergeCell ref="D2:D6"/>
    <mergeCell ref="C2:C6"/>
    <mergeCell ref="B2:B6"/>
    <mergeCell ref="U5:U6"/>
    <mergeCell ref="W5:W6"/>
    <mergeCell ref="AB5:AB6"/>
    <mergeCell ref="I2:I6"/>
    <mergeCell ref="H2:H6"/>
    <mergeCell ref="Z5:Z6"/>
    <mergeCell ref="AA5:AA6"/>
    <mergeCell ref="K2:K6"/>
    <mergeCell ref="G2:G6"/>
    <mergeCell ref="Q5:Q6"/>
    <mergeCell ref="S2:W3"/>
    <mergeCell ref="S4:W4"/>
    <mergeCell ref="V5:V6"/>
    <mergeCell ref="M2:M6"/>
    <mergeCell ref="J2:J6"/>
    <mergeCell ref="Y5:Y6"/>
    <mergeCell ref="P5:P6"/>
    <mergeCell ref="N5:N6"/>
    <mergeCell ref="S5:S6"/>
    <mergeCell ref="AQ5:AQ6"/>
    <mergeCell ref="R5:R6"/>
    <mergeCell ref="AC5:AC6"/>
    <mergeCell ref="AE5:AE6"/>
    <mergeCell ref="F2:F6"/>
    <mergeCell ref="E2:E6"/>
    <mergeCell ref="AD5:AD6"/>
    <mergeCell ref="AI5:AI6"/>
    <mergeCell ref="AN5:AN6"/>
    <mergeCell ref="O5:O6"/>
    <mergeCell ref="X2:AB3"/>
    <mergeCell ref="X4:AB4"/>
    <mergeCell ref="X5:X6"/>
    <mergeCell ref="N4:R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14"/>
  <sheetViews>
    <sheetView zoomScale="90" zoomScaleNormal="90" zoomScaleSheetLayoutView="100" zoomScalePageLayoutView="0" workbookViewId="0" topLeftCell="A1">
      <pane xSplit="13" ySplit="6" topLeftCell="BI25" activePane="bottomRight" state="frozen"/>
      <selection pane="topLeft" activeCell="V70" sqref="V70"/>
      <selection pane="topRight" activeCell="V70" sqref="V70"/>
      <selection pane="bottomLeft" activeCell="V70" sqref="V70"/>
      <selection pane="bottomRight" activeCell="A1" sqref="A1:IV16384"/>
    </sheetView>
  </sheetViews>
  <sheetFormatPr defaultColWidth="9.140625" defaultRowHeight="12.75"/>
  <cols>
    <col min="1" max="1" width="4.7109375" style="1" customWidth="1"/>
    <col min="2" max="2" width="21.00390625" style="1" customWidth="1"/>
    <col min="3" max="3" width="6.7109375" style="83" customWidth="1"/>
    <col min="4" max="4" width="6.57421875" style="84" customWidth="1"/>
    <col min="5" max="5" width="6.28125" style="84" customWidth="1"/>
    <col min="6" max="6" width="7.421875" style="83" customWidth="1"/>
    <col min="7" max="7" width="6.00390625" style="83" customWidth="1"/>
    <col min="8" max="8" width="7.57421875" style="83" hidden="1" customWidth="1"/>
    <col min="9" max="9" width="5.7109375" style="84" hidden="1" customWidth="1"/>
    <col min="10" max="10" width="6.7109375" style="1" hidden="1" customWidth="1"/>
    <col min="11" max="11" width="6.00390625" style="1" hidden="1" customWidth="1"/>
    <col min="12" max="12" width="5.7109375" style="1" hidden="1" customWidth="1"/>
    <col min="13" max="13" width="5.8515625" style="1" hidden="1" customWidth="1"/>
    <col min="14" max="14" width="5.421875" style="1" customWidth="1"/>
    <col min="15" max="15" width="5.140625" style="1" customWidth="1"/>
    <col min="16" max="16" width="4.28125" style="1" customWidth="1"/>
    <col min="17" max="17" width="4.421875" style="1" customWidth="1"/>
    <col min="18" max="18" width="4.7109375" style="1" customWidth="1"/>
    <col min="19" max="19" width="4.00390625" style="1" customWidth="1"/>
    <col min="20" max="20" width="5.00390625" style="1" customWidth="1"/>
    <col min="21" max="22" width="4.57421875" style="1" customWidth="1"/>
    <col min="23" max="23" width="4.7109375" style="1" customWidth="1"/>
    <col min="24" max="24" width="4.8515625" style="1" customWidth="1"/>
    <col min="25" max="25" width="4.7109375" style="1" customWidth="1"/>
    <col min="26" max="26" width="3.8515625" style="1" customWidth="1"/>
    <col min="27" max="28" width="4.7109375" style="1" customWidth="1"/>
    <col min="29" max="32" width="5.421875" style="1" customWidth="1"/>
    <col min="33" max="33" width="5.140625" style="1" customWidth="1"/>
    <col min="34" max="34" width="5.00390625" style="1" customWidth="1"/>
    <col min="35" max="35" width="5.421875" style="1" customWidth="1"/>
    <col min="36" max="36" width="5.140625" style="1" customWidth="1"/>
    <col min="37" max="37" width="5.7109375" style="1" customWidth="1"/>
    <col min="38" max="38" width="4.140625" style="1" customWidth="1"/>
    <col min="39" max="39" width="6.140625" style="1" customWidth="1"/>
    <col min="40" max="40" width="6.00390625" style="1" customWidth="1"/>
    <col min="41" max="41" width="4.00390625" style="1" customWidth="1"/>
    <col min="42" max="42" width="4.421875" style="1" customWidth="1"/>
    <col min="43" max="43" width="5.421875" style="1" customWidth="1"/>
    <col min="44" max="44" width="6.00390625" style="1" customWidth="1"/>
    <col min="45" max="45" width="6.140625" style="1" customWidth="1"/>
    <col min="46" max="46" width="6.00390625" style="1" customWidth="1"/>
    <col min="47" max="47" width="6.7109375" style="1" customWidth="1"/>
    <col min="48" max="48" width="5.8515625" style="1" customWidth="1"/>
    <col min="49" max="49" width="6.28125" style="1" customWidth="1"/>
    <col min="50" max="50" width="5.00390625" style="1" customWidth="1"/>
    <col min="51" max="51" width="4.00390625" style="1" customWidth="1"/>
    <col min="52" max="52" width="5.57421875" style="1" customWidth="1"/>
    <col min="53" max="53" width="4.28125" style="1" customWidth="1"/>
    <col min="54" max="54" width="5.28125" style="1" customWidth="1"/>
    <col min="55" max="55" width="4.8515625" style="1" customWidth="1"/>
    <col min="56" max="56" width="4.28125" style="1" customWidth="1"/>
    <col min="57" max="57" width="5.00390625" style="1" customWidth="1"/>
    <col min="58" max="58" width="5.28125" style="1" customWidth="1"/>
    <col min="59" max="59" width="4.8515625" style="1" customWidth="1"/>
    <col min="60" max="60" width="4.00390625" style="1" customWidth="1"/>
    <col min="61" max="61" width="5.57421875" style="1" customWidth="1"/>
    <col min="62" max="62" width="4.57421875" style="1" customWidth="1"/>
    <col min="63" max="63" width="5.421875" style="1" customWidth="1"/>
    <col min="64" max="64" width="6.7109375" style="1" customWidth="1"/>
    <col min="65" max="65" width="5.140625" style="1" customWidth="1"/>
    <col min="66" max="66" width="3.8515625" style="1" customWidth="1"/>
    <col min="67" max="67" width="4.00390625" style="1" customWidth="1"/>
    <col min="68" max="68" width="6.140625" style="1" customWidth="1"/>
    <col min="69" max="69" width="7.28125" style="1" customWidth="1"/>
    <col min="70" max="70" width="6.28125" style="1" customWidth="1"/>
    <col min="71" max="71" width="8.28125" style="1" customWidth="1"/>
    <col min="72" max="72" width="5.7109375" style="1" customWidth="1"/>
    <col min="73" max="73" width="6.00390625" style="1" customWidth="1"/>
    <col min="74" max="74" width="6.140625" style="1" customWidth="1"/>
    <col min="75" max="75" width="5.8515625" style="1" customWidth="1"/>
    <col min="76" max="76" width="6.00390625" style="1" customWidth="1"/>
    <col min="77" max="77" width="5.00390625" style="1" customWidth="1"/>
    <col min="78" max="78" width="5.8515625" style="1" customWidth="1"/>
    <col min="79" max="79" width="7.28125" style="1" customWidth="1"/>
    <col min="80" max="80" width="6.28125" style="1" customWidth="1"/>
    <col min="81" max="81" width="7.140625" style="1" customWidth="1"/>
    <col min="82" max="82" width="5.7109375" style="1" customWidth="1"/>
    <col min="83" max="83" width="6.00390625" style="1" customWidth="1"/>
    <col min="84" max="16384" width="9.140625" style="1" customWidth="1"/>
  </cols>
  <sheetData>
    <row r="1" spans="1:74" s="73" customFormat="1" ht="63" customHeight="1" thickBot="1">
      <c r="A1" s="26"/>
      <c r="B1" s="154" t="s">
        <v>120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BV1" s="73" t="s">
        <v>122</v>
      </c>
    </row>
    <row r="2" spans="1:83" s="74" customFormat="1" ht="12" customHeight="1">
      <c r="A2" s="152" t="s">
        <v>0</v>
      </c>
      <c r="B2" s="171" t="s">
        <v>1</v>
      </c>
      <c r="C2" s="165" t="s">
        <v>95</v>
      </c>
      <c r="D2" s="122" t="s">
        <v>92</v>
      </c>
      <c r="E2" s="140" t="s">
        <v>93</v>
      </c>
      <c r="F2" s="165" t="s">
        <v>117</v>
      </c>
      <c r="G2" s="175" t="s">
        <v>127</v>
      </c>
      <c r="H2" s="165" t="s">
        <v>94</v>
      </c>
      <c r="I2" s="122" t="s">
        <v>96</v>
      </c>
      <c r="J2" s="140" t="s">
        <v>97</v>
      </c>
      <c r="K2" s="174" t="s">
        <v>111</v>
      </c>
      <c r="L2" s="122" t="s">
        <v>112</v>
      </c>
      <c r="M2" s="122" t="s">
        <v>113</v>
      </c>
      <c r="N2" s="158" t="s">
        <v>103</v>
      </c>
      <c r="O2" s="159"/>
      <c r="P2" s="159"/>
      <c r="Q2" s="159"/>
      <c r="R2" s="160"/>
      <c r="S2" s="158" t="s">
        <v>104</v>
      </c>
      <c r="T2" s="159"/>
      <c r="U2" s="159"/>
      <c r="V2" s="159"/>
      <c r="W2" s="160"/>
      <c r="X2" s="158" t="s">
        <v>105</v>
      </c>
      <c r="Y2" s="159"/>
      <c r="Z2" s="159"/>
      <c r="AA2" s="159"/>
      <c r="AB2" s="160"/>
      <c r="AC2" s="158" t="s">
        <v>106</v>
      </c>
      <c r="AD2" s="159"/>
      <c r="AE2" s="159"/>
      <c r="AF2" s="159"/>
      <c r="AG2" s="160"/>
      <c r="AH2" s="158" t="s">
        <v>107</v>
      </c>
      <c r="AI2" s="159"/>
      <c r="AJ2" s="159"/>
      <c r="AK2" s="159"/>
      <c r="AL2" s="160"/>
      <c r="AM2" s="158" t="s">
        <v>100</v>
      </c>
      <c r="AN2" s="159"/>
      <c r="AO2" s="159"/>
      <c r="AP2" s="159"/>
      <c r="AQ2" s="160"/>
      <c r="AR2" s="158" t="s">
        <v>101</v>
      </c>
      <c r="AS2" s="159"/>
      <c r="AT2" s="159"/>
      <c r="AU2" s="159"/>
      <c r="AV2" s="160"/>
      <c r="AW2" s="158" t="s">
        <v>108</v>
      </c>
      <c r="AX2" s="159"/>
      <c r="AY2" s="159"/>
      <c r="AZ2" s="159"/>
      <c r="BA2" s="160"/>
      <c r="BB2" s="158" t="s">
        <v>109</v>
      </c>
      <c r="BC2" s="159"/>
      <c r="BD2" s="159"/>
      <c r="BE2" s="159"/>
      <c r="BF2" s="160"/>
      <c r="BG2" s="158" t="s">
        <v>110</v>
      </c>
      <c r="BH2" s="159"/>
      <c r="BI2" s="159"/>
      <c r="BJ2" s="159"/>
      <c r="BK2" s="160"/>
      <c r="BL2" s="158" t="s">
        <v>102</v>
      </c>
      <c r="BM2" s="159"/>
      <c r="BN2" s="159"/>
      <c r="BO2" s="159"/>
      <c r="BP2" s="160"/>
      <c r="BQ2" s="158" t="s">
        <v>115</v>
      </c>
      <c r="BR2" s="159"/>
      <c r="BS2" s="159"/>
      <c r="BT2" s="159"/>
      <c r="BU2" s="160"/>
      <c r="BV2" s="158" t="s">
        <v>123</v>
      </c>
      <c r="BW2" s="159"/>
      <c r="BX2" s="159"/>
      <c r="BY2" s="159"/>
      <c r="BZ2" s="160"/>
      <c r="CA2" s="158" t="s">
        <v>126</v>
      </c>
      <c r="CB2" s="159"/>
      <c r="CC2" s="159"/>
      <c r="CD2" s="159"/>
      <c r="CE2" s="160"/>
    </row>
    <row r="3" spans="1:83" s="74" customFormat="1" ht="40.5" customHeight="1" thickBot="1">
      <c r="A3" s="153"/>
      <c r="B3" s="172"/>
      <c r="C3" s="166"/>
      <c r="D3" s="147"/>
      <c r="E3" s="146"/>
      <c r="F3" s="166"/>
      <c r="G3" s="176"/>
      <c r="H3" s="166"/>
      <c r="I3" s="147"/>
      <c r="J3" s="146"/>
      <c r="K3" s="156"/>
      <c r="L3" s="147"/>
      <c r="M3" s="147"/>
      <c r="N3" s="161"/>
      <c r="O3" s="162"/>
      <c r="P3" s="162"/>
      <c r="Q3" s="162"/>
      <c r="R3" s="163"/>
      <c r="S3" s="161"/>
      <c r="T3" s="162"/>
      <c r="U3" s="162"/>
      <c r="V3" s="162"/>
      <c r="W3" s="163"/>
      <c r="X3" s="161"/>
      <c r="Y3" s="162"/>
      <c r="Z3" s="162"/>
      <c r="AA3" s="162"/>
      <c r="AB3" s="163"/>
      <c r="AC3" s="161"/>
      <c r="AD3" s="162"/>
      <c r="AE3" s="162"/>
      <c r="AF3" s="162"/>
      <c r="AG3" s="163"/>
      <c r="AH3" s="161"/>
      <c r="AI3" s="162"/>
      <c r="AJ3" s="162"/>
      <c r="AK3" s="162"/>
      <c r="AL3" s="163"/>
      <c r="AM3" s="161"/>
      <c r="AN3" s="162"/>
      <c r="AO3" s="162"/>
      <c r="AP3" s="162"/>
      <c r="AQ3" s="163"/>
      <c r="AR3" s="161"/>
      <c r="AS3" s="162"/>
      <c r="AT3" s="162"/>
      <c r="AU3" s="162"/>
      <c r="AV3" s="163"/>
      <c r="AW3" s="161"/>
      <c r="AX3" s="162"/>
      <c r="AY3" s="162"/>
      <c r="AZ3" s="162"/>
      <c r="BA3" s="163"/>
      <c r="BB3" s="161"/>
      <c r="BC3" s="162"/>
      <c r="BD3" s="162"/>
      <c r="BE3" s="162"/>
      <c r="BF3" s="163"/>
      <c r="BG3" s="161"/>
      <c r="BH3" s="162"/>
      <c r="BI3" s="162"/>
      <c r="BJ3" s="162"/>
      <c r="BK3" s="163"/>
      <c r="BL3" s="161"/>
      <c r="BM3" s="162"/>
      <c r="BN3" s="162"/>
      <c r="BO3" s="162"/>
      <c r="BP3" s="163"/>
      <c r="BQ3" s="161"/>
      <c r="BR3" s="162"/>
      <c r="BS3" s="162"/>
      <c r="BT3" s="162"/>
      <c r="BU3" s="163"/>
      <c r="BV3" s="161"/>
      <c r="BW3" s="162"/>
      <c r="BX3" s="162"/>
      <c r="BY3" s="162"/>
      <c r="BZ3" s="163"/>
      <c r="CA3" s="161"/>
      <c r="CB3" s="162"/>
      <c r="CC3" s="162"/>
      <c r="CD3" s="162"/>
      <c r="CE3" s="163"/>
    </row>
    <row r="4" spans="1:83" s="74" customFormat="1" ht="12" customHeight="1" thickBot="1">
      <c r="A4" s="153"/>
      <c r="B4" s="172"/>
      <c r="C4" s="166"/>
      <c r="D4" s="147"/>
      <c r="E4" s="146"/>
      <c r="F4" s="166"/>
      <c r="G4" s="176"/>
      <c r="H4" s="166"/>
      <c r="I4" s="147"/>
      <c r="J4" s="146"/>
      <c r="K4" s="156"/>
      <c r="L4" s="147"/>
      <c r="M4" s="147"/>
      <c r="N4" s="168">
        <v>1</v>
      </c>
      <c r="O4" s="169"/>
      <c r="P4" s="169"/>
      <c r="Q4" s="169"/>
      <c r="R4" s="170"/>
      <c r="S4" s="168">
        <v>2</v>
      </c>
      <c r="T4" s="169"/>
      <c r="U4" s="169"/>
      <c r="V4" s="169"/>
      <c r="W4" s="170"/>
      <c r="X4" s="131">
        <v>5</v>
      </c>
      <c r="Y4" s="132"/>
      <c r="Z4" s="132"/>
      <c r="AA4" s="132"/>
      <c r="AB4" s="133"/>
      <c r="AC4" s="131">
        <v>6</v>
      </c>
      <c r="AD4" s="132"/>
      <c r="AE4" s="132"/>
      <c r="AF4" s="132"/>
      <c r="AG4" s="133"/>
      <c r="AH4" s="131">
        <v>7</v>
      </c>
      <c r="AI4" s="132"/>
      <c r="AJ4" s="132"/>
      <c r="AK4" s="132"/>
      <c r="AL4" s="133"/>
      <c r="AM4" s="131">
        <v>9</v>
      </c>
      <c r="AN4" s="132"/>
      <c r="AO4" s="132"/>
      <c r="AP4" s="132"/>
      <c r="AQ4" s="133"/>
      <c r="AR4" s="131">
        <v>10</v>
      </c>
      <c r="AS4" s="132"/>
      <c r="AT4" s="132"/>
      <c r="AU4" s="132"/>
      <c r="AV4" s="133"/>
      <c r="AW4" s="131">
        <v>11</v>
      </c>
      <c r="AX4" s="132"/>
      <c r="AY4" s="132"/>
      <c r="AZ4" s="132"/>
      <c r="BA4" s="133"/>
      <c r="BB4" s="131">
        <v>12</v>
      </c>
      <c r="BC4" s="132"/>
      <c r="BD4" s="132"/>
      <c r="BE4" s="132"/>
      <c r="BF4" s="133"/>
      <c r="BG4" s="131">
        <v>13</v>
      </c>
      <c r="BH4" s="132"/>
      <c r="BI4" s="132"/>
      <c r="BJ4" s="132"/>
      <c r="BK4" s="133"/>
      <c r="BL4" s="131">
        <v>14</v>
      </c>
      <c r="BM4" s="132"/>
      <c r="BN4" s="132"/>
      <c r="BO4" s="132"/>
      <c r="BP4" s="133"/>
      <c r="BQ4" s="131">
        <v>23</v>
      </c>
      <c r="BR4" s="132"/>
      <c r="BS4" s="132"/>
      <c r="BT4" s="132"/>
      <c r="BU4" s="133"/>
      <c r="BV4" s="131">
        <v>24</v>
      </c>
      <c r="BW4" s="132"/>
      <c r="BX4" s="132"/>
      <c r="BY4" s="132"/>
      <c r="BZ4" s="133"/>
      <c r="CA4" s="131">
        <v>26</v>
      </c>
      <c r="CB4" s="132"/>
      <c r="CC4" s="132"/>
      <c r="CD4" s="132"/>
      <c r="CE4" s="133"/>
    </row>
    <row r="5" spans="1:83" s="74" customFormat="1" ht="25.5" customHeight="1">
      <c r="A5" s="153"/>
      <c r="B5" s="172"/>
      <c r="C5" s="166"/>
      <c r="D5" s="147"/>
      <c r="E5" s="146"/>
      <c r="F5" s="166"/>
      <c r="G5" s="176"/>
      <c r="H5" s="166"/>
      <c r="I5" s="147"/>
      <c r="J5" s="146"/>
      <c r="K5" s="156"/>
      <c r="L5" s="147"/>
      <c r="M5" s="147"/>
      <c r="N5" s="139" t="s">
        <v>18</v>
      </c>
      <c r="O5" s="124" t="s">
        <v>116</v>
      </c>
      <c r="P5" s="124" t="s">
        <v>58</v>
      </c>
      <c r="Q5" s="124" t="s">
        <v>98</v>
      </c>
      <c r="R5" s="142" t="s">
        <v>99</v>
      </c>
      <c r="S5" s="139" t="s">
        <v>18</v>
      </c>
      <c r="T5" s="124" t="s">
        <v>116</v>
      </c>
      <c r="U5" s="124" t="s">
        <v>58</v>
      </c>
      <c r="V5" s="124" t="s">
        <v>98</v>
      </c>
      <c r="W5" s="142" t="s">
        <v>99</v>
      </c>
      <c r="X5" s="164" t="s">
        <v>18</v>
      </c>
      <c r="Y5" s="124" t="s">
        <v>116</v>
      </c>
      <c r="Z5" s="147" t="s">
        <v>58</v>
      </c>
      <c r="AA5" s="147" t="s">
        <v>98</v>
      </c>
      <c r="AB5" s="146" t="s">
        <v>99</v>
      </c>
      <c r="AC5" s="164" t="s">
        <v>18</v>
      </c>
      <c r="AD5" s="124" t="s">
        <v>116</v>
      </c>
      <c r="AE5" s="147" t="s">
        <v>58</v>
      </c>
      <c r="AF5" s="147" t="s">
        <v>98</v>
      </c>
      <c r="AG5" s="146" t="s">
        <v>99</v>
      </c>
      <c r="AH5" s="164" t="s">
        <v>18</v>
      </c>
      <c r="AI5" s="124" t="s">
        <v>116</v>
      </c>
      <c r="AJ5" s="147" t="s">
        <v>58</v>
      </c>
      <c r="AK5" s="147" t="s">
        <v>98</v>
      </c>
      <c r="AL5" s="146" t="s">
        <v>99</v>
      </c>
      <c r="AM5" s="164" t="s">
        <v>18</v>
      </c>
      <c r="AN5" s="124" t="s">
        <v>116</v>
      </c>
      <c r="AO5" s="147" t="s">
        <v>58</v>
      </c>
      <c r="AP5" s="147" t="s">
        <v>98</v>
      </c>
      <c r="AQ5" s="146" t="s">
        <v>99</v>
      </c>
      <c r="AR5" s="164" t="s">
        <v>18</v>
      </c>
      <c r="AS5" s="124" t="s">
        <v>116</v>
      </c>
      <c r="AT5" s="147" t="s">
        <v>58</v>
      </c>
      <c r="AU5" s="147" t="s">
        <v>98</v>
      </c>
      <c r="AV5" s="146" t="s">
        <v>99</v>
      </c>
      <c r="AW5" s="164" t="s">
        <v>18</v>
      </c>
      <c r="AX5" s="124" t="s">
        <v>116</v>
      </c>
      <c r="AY5" s="147" t="s">
        <v>58</v>
      </c>
      <c r="AZ5" s="147" t="s">
        <v>98</v>
      </c>
      <c r="BA5" s="146" t="s">
        <v>99</v>
      </c>
      <c r="BB5" s="164" t="s">
        <v>18</v>
      </c>
      <c r="BC5" s="124" t="s">
        <v>116</v>
      </c>
      <c r="BD5" s="147" t="s">
        <v>58</v>
      </c>
      <c r="BE5" s="147" t="s">
        <v>98</v>
      </c>
      <c r="BF5" s="146" t="s">
        <v>99</v>
      </c>
      <c r="BG5" s="164" t="s">
        <v>18</v>
      </c>
      <c r="BH5" s="124" t="s">
        <v>116</v>
      </c>
      <c r="BI5" s="147" t="s">
        <v>58</v>
      </c>
      <c r="BJ5" s="147" t="s">
        <v>98</v>
      </c>
      <c r="BK5" s="146" t="s">
        <v>99</v>
      </c>
      <c r="BL5" s="164" t="s">
        <v>18</v>
      </c>
      <c r="BM5" s="124" t="s">
        <v>116</v>
      </c>
      <c r="BN5" s="147" t="s">
        <v>58</v>
      </c>
      <c r="BO5" s="147" t="s">
        <v>98</v>
      </c>
      <c r="BP5" s="146" t="s">
        <v>99</v>
      </c>
      <c r="BQ5" s="164" t="s">
        <v>18</v>
      </c>
      <c r="BR5" s="124" t="s">
        <v>116</v>
      </c>
      <c r="BS5" s="147" t="s">
        <v>58</v>
      </c>
      <c r="BT5" s="147" t="s">
        <v>98</v>
      </c>
      <c r="BU5" s="146" t="s">
        <v>99</v>
      </c>
      <c r="BV5" s="164" t="s">
        <v>18</v>
      </c>
      <c r="BW5" s="124" t="s">
        <v>116</v>
      </c>
      <c r="BX5" s="147" t="s">
        <v>58</v>
      </c>
      <c r="BY5" s="147" t="s">
        <v>98</v>
      </c>
      <c r="BZ5" s="146" t="s">
        <v>99</v>
      </c>
      <c r="CA5" s="164" t="s">
        <v>18</v>
      </c>
      <c r="CB5" s="124" t="s">
        <v>116</v>
      </c>
      <c r="CC5" s="147" t="s">
        <v>58</v>
      </c>
      <c r="CD5" s="147" t="s">
        <v>98</v>
      </c>
      <c r="CE5" s="146" t="s">
        <v>99</v>
      </c>
    </row>
    <row r="6" spans="1:83" s="74" customFormat="1" ht="85.5" customHeight="1" thickBot="1">
      <c r="A6" s="153"/>
      <c r="B6" s="173"/>
      <c r="C6" s="167"/>
      <c r="D6" s="123"/>
      <c r="E6" s="141"/>
      <c r="F6" s="167"/>
      <c r="G6" s="177"/>
      <c r="H6" s="167"/>
      <c r="I6" s="123"/>
      <c r="J6" s="141"/>
      <c r="K6" s="157"/>
      <c r="L6" s="123"/>
      <c r="M6" s="123"/>
      <c r="N6" s="135"/>
      <c r="O6" s="123"/>
      <c r="P6" s="123"/>
      <c r="Q6" s="123"/>
      <c r="R6" s="141"/>
      <c r="S6" s="135"/>
      <c r="T6" s="123"/>
      <c r="U6" s="123"/>
      <c r="V6" s="123"/>
      <c r="W6" s="141"/>
      <c r="X6" s="135"/>
      <c r="Y6" s="123"/>
      <c r="Z6" s="123"/>
      <c r="AA6" s="123"/>
      <c r="AB6" s="141"/>
      <c r="AC6" s="135"/>
      <c r="AD6" s="123"/>
      <c r="AE6" s="123"/>
      <c r="AF6" s="123"/>
      <c r="AG6" s="141"/>
      <c r="AH6" s="135"/>
      <c r="AI6" s="123"/>
      <c r="AJ6" s="123"/>
      <c r="AK6" s="123"/>
      <c r="AL6" s="141"/>
      <c r="AM6" s="135"/>
      <c r="AN6" s="123"/>
      <c r="AO6" s="123"/>
      <c r="AP6" s="123"/>
      <c r="AQ6" s="141"/>
      <c r="AR6" s="135"/>
      <c r="AS6" s="123"/>
      <c r="AT6" s="123"/>
      <c r="AU6" s="123"/>
      <c r="AV6" s="141"/>
      <c r="AW6" s="135"/>
      <c r="AX6" s="123"/>
      <c r="AY6" s="123"/>
      <c r="AZ6" s="123"/>
      <c r="BA6" s="141"/>
      <c r="BB6" s="135"/>
      <c r="BC6" s="123"/>
      <c r="BD6" s="123"/>
      <c r="BE6" s="123"/>
      <c r="BF6" s="141"/>
      <c r="BG6" s="135"/>
      <c r="BH6" s="123"/>
      <c r="BI6" s="123"/>
      <c r="BJ6" s="123"/>
      <c r="BK6" s="141"/>
      <c r="BL6" s="135"/>
      <c r="BM6" s="123"/>
      <c r="BN6" s="123"/>
      <c r="BO6" s="123"/>
      <c r="BP6" s="141"/>
      <c r="BQ6" s="135"/>
      <c r="BR6" s="123"/>
      <c r="BS6" s="123"/>
      <c r="BT6" s="123"/>
      <c r="BU6" s="141"/>
      <c r="BV6" s="135"/>
      <c r="BW6" s="123"/>
      <c r="BX6" s="123"/>
      <c r="BY6" s="123"/>
      <c r="BZ6" s="141"/>
      <c r="CA6" s="135"/>
      <c r="CB6" s="123"/>
      <c r="CC6" s="123"/>
      <c r="CD6" s="123"/>
      <c r="CE6" s="141"/>
    </row>
    <row r="7" spans="1:83" ht="12" customHeight="1">
      <c r="A7" s="75" t="s">
        <v>21</v>
      </c>
      <c r="B7" s="76"/>
      <c r="C7" s="9"/>
      <c r="D7" s="7"/>
      <c r="E7" s="7"/>
      <c r="F7" s="9"/>
      <c r="G7" s="9"/>
      <c r="H7" s="9"/>
      <c r="I7" s="7"/>
      <c r="J7" s="2"/>
      <c r="K7" s="77"/>
      <c r="L7" s="77"/>
      <c r="M7" s="77"/>
      <c r="N7" s="78"/>
      <c r="O7" s="62"/>
      <c r="P7" s="45"/>
      <c r="Q7" s="46"/>
      <c r="R7" s="47"/>
      <c r="S7" s="78"/>
      <c r="T7" s="62"/>
      <c r="U7" s="45"/>
      <c r="V7" s="46"/>
      <c r="W7" s="47"/>
      <c r="X7" s="78"/>
      <c r="Y7" s="62"/>
      <c r="Z7" s="45"/>
      <c r="AA7" s="46"/>
      <c r="AB7" s="47"/>
      <c r="AC7" s="78"/>
      <c r="AD7" s="62"/>
      <c r="AE7" s="45"/>
      <c r="AF7" s="46"/>
      <c r="AG7" s="47"/>
      <c r="AH7" s="78"/>
      <c r="AI7" s="62"/>
      <c r="AJ7" s="45"/>
      <c r="AK7" s="46"/>
      <c r="AL7" s="47"/>
      <c r="AM7" s="78"/>
      <c r="AN7" s="62"/>
      <c r="AO7" s="45"/>
      <c r="AP7" s="46"/>
      <c r="AQ7" s="47"/>
      <c r="AR7" s="78"/>
      <c r="AS7" s="62"/>
      <c r="AT7" s="45"/>
      <c r="AU7" s="46"/>
      <c r="AV7" s="47"/>
      <c r="AW7" s="78"/>
      <c r="AX7" s="62"/>
      <c r="AY7" s="45"/>
      <c r="AZ7" s="46"/>
      <c r="BA7" s="47"/>
      <c r="BB7" s="78"/>
      <c r="BC7" s="62"/>
      <c r="BD7" s="45"/>
      <c r="BE7" s="46"/>
      <c r="BF7" s="47"/>
      <c r="BG7" s="78"/>
      <c r="BH7" s="62"/>
      <c r="BI7" s="45"/>
      <c r="BJ7" s="46"/>
      <c r="BK7" s="47"/>
      <c r="BL7" s="78"/>
      <c r="BM7" s="62"/>
      <c r="BN7" s="45"/>
      <c r="BO7" s="46"/>
      <c r="BP7" s="47"/>
      <c r="BQ7" s="78"/>
      <c r="BR7" s="62"/>
      <c r="BS7" s="45"/>
      <c r="BT7" s="46"/>
      <c r="BU7" s="47"/>
      <c r="BV7" s="78"/>
      <c r="BW7" s="62"/>
      <c r="BX7" s="45"/>
      <c r="BY7" s="46"/>
      <c r="BZ7" s="47"/>
      <c r="CA7" s="78"/>
      <c r="CB7" s="62"/>
      <c r="CC7" s="45"/>
      <c r="CD7" s="46"/>
      <c r="CE7" s="47"/>
    </row>
    <row r="8" spans="1:83" ht="12" customHeight="1">
      <c r="A8" s="7">
        <v>47</v>
      </c>
      <c r="B8" s="72" t="s">
        <v>2</v>
      </c>
      <c r="C8" s="9">
        <f>D8+E8</f>
        <v>340</v>
      </c>
      <c r="D8" s="7"/>
      <c r="E8" s="7">
        <v>340</v>
      </c>
      <c r="F8" s="9">
        <f>O8+T8+Y8+AD8+AI8+AN8+AS8+AX8+BC8+BH8+BM8+CB8+BR8+BW8</f>
        <v>340</v>
      </c>
      <c r="G8" s="9">
        <f aca="true" t="shared" si="0" ref="G8:G52">C8-F8</f>
        <v>0</v>
      </c>
      <c r="H8" s="57">
        <f>I8+J8</f>
        <v>340</v>
      </c>
      <c r="I8" s="7">
        <f aca="true" t="shared" si="1" ref="I8:I49">Q8+V8+AA8+AF8+AK8+AP8+AU8+AZ8+BE8+BJ8+BO8+CD8</f>
        <v>0</v>
      </c>
      <c r="J8" s="5">
        <f aca="true" t="shared" si="2" ref="J8:J49">R8+W8+AB8+AG8+AL8+AQ8+AV8+BA8+BF8+BK8+BP8+CE8</f>
        <v>340</v>
      </c>
      <c r="K8" s="58">
        <f aca="true" t="shared" si="3" ref="K8:K49">C8-H8</f>
        <v>0</v>
      </c>
      <c r="L8" s="58">
        <f aca="true" t="shared" si="4" ref="L8:L49">D8-I8</f>
        <v>0</v>
      </c>
      <c r="M8" s="58">
        <f aca="true" t="shared" si="5" ref="M8:M49">E8-J8</f>
        <v>0</v>
      </c>
      <c r="N8" s="59">
        <f>Q8+R8</f>
        <v>0</v>
      </c>
      <c r="O8" s="60"/>
      <c r="P8" s="3"/>
      <c r="Q8" s="48"/>
      <c r="R8" s="49"/>
      <c r="S8" s="59">
        <f>W8+V8</f>
        <v>0</v>
      </c>
      <c r="T8" s="60"/>
      <c r="U8" s="3"/>
      <c r="V8" s="48"/>
      <c r="W8" s="49"/>
      <c r="X8" s="59">
        <f>AB8+AA8</f>
        <v>0</v>
      </c>
      <c r="Y8" s="60"/>
      <c r="Z8" s="3"/>
      <c r="AA8" s="48"/>
      <c r="AB8" s="49"/>
      <c r="AC8" s="59">
        <f>AF8+AG8</f>
        <v>0</v>
      </c>
      <c r="AD8" s="60"/>
      <c r="AE8" s="3"/>
      <c r="AF8" s="48"/>
      <c r="AG8" s="49"/>
      <c r="AH8" s="59">
        <f>AL8+AK8</f>
        <v>0</v>
      </c>
      <c r="AI8" s="60"/>
      <c r="AJ8" s="3"/>
      <c r="AK8" s="48"/>
      <c r="AL8" s="49"/>
      <c r="AM8" s="59">
        <f>AQ8+AP8</f>
        <v>0</v>
      </c>
      <c r="AN8" s="60"/>
      <c r="AO8" s="3"/>
      <c r="AP8" s="48"/>
      <c r="AQ8" s="49"/>
      <c r="AR8" s="59">
        <f>AV8+AU8</f>
        <v>340</v>
      </c>
      <c r="AS8" s="60">
        <v>340</v>
      </c>
      <c r="AT8" s="3">
        <v>0.99</v>
      </c>
      <c r="AU8" s="48"/>
      <c r="AV8" s="49">
        <v>340</v>
      </c>
      <c r="AW8" s="59">
        <f>BA8+AZ8</f>
        <v>0</v>
      </c>
      <c r="AX8" s="60"/>
      <c r="AY8" s="3"/>
      <c r="AZ8" s="48"/>
      <c r="BA8" s="49"/>
      <c r="BB8" s="59">
        <f>BF8+BE8</f>
        <v>0</v>
      </c>
      <c r="BC8" s="60"/>
      <c r="BD8" s="3"/>
      <c r="BE8" s="48"/>
      <c r="BF8" s="49"/>
      <c r="BG8" s="59">
        <f>BK8+BJ8</f>
        <v>0</v>
      </c>
      <c r="BH8" s="60"/>
      <c r="BI8" s="3"/>
      <c r="BJ8" s="48"/>
      <c r="BK8" s="49"/>
      <c r="BL8" s="59">
        <f>BP8+BO8</f>
        <v>0</v>
      </c>
      <c r="BM8" s="60"/>
      <c r="BN8" s="3"/>
      <c r="BO8" s="48"/>
      <c r="BP8" s="49"/>
      <c r="BQ8" s="59">
        <f aca="true" t="shared" si="6" ref="BQ8:BQ49">BU8</f>
        <v>0</v>
      </c>
      <c r="BR8" s="60"/>
      <c r="BS8" s="3"/>
      <c r="BT8" s="48"/>
      <c r="BU8" s="49"/>
      <c r="BV8" s="59"/>
      <c r="BW8" s="60"/>
      <c r="BX8" s="3"/>
      <c r="BY8" s="48"/>
      <c r="BZ8" s="49"/>
      <c r="CA8" s="59"/>
      <c r="CB8" s="60"/>
      <c r="CC8" s="3"/>
      <c r="CD8" s="48"/>
      <c r="CE8" s="49"/>
    </row>
    <row r="9" spans="1:83" ht="12" customHeight="1">
      <c r="A9" s="7">
        <v>48</v>
      </c>
      <c r="B9" s="72" t="s">
        <v>60</v>
      </c>
      <c r="C9" s="9">
        <f aca="true" t="shared" si="7" ref="C9:C49">D9+E9</f>
        <v>615</v>
      </c>
      <c r="D9" s="7"/>
      <c r="E9" s="7">
        <v>615</v>
      </c>
      <c r="F9" s="9">
        <f aca="true" t="shared" si="8" ref="F9:F52">O9+T9+Y9+AD9+AI9+AN9+AS9+AX9+BC9+BH9+BM9+CB9+BR9+BW9</f>
        <v>615</v>
      </c>
      <c r="G9" s="9">
        <f t="shared" si="0"/>
        <v>0</v>
      </c>
      <c r="H9" s="57">
        <f aca="true" t="shared" si="9" ref="H9:H49">I9+J9</f>
        <v>642</v>
      </c>
      <c r="I9" s="7">
        <f t="shared" si="1"/>
        <v>0</v>
      </c>
      <c r="J9" s="5">
        <f t="shared" si="2"/>
        <v>642</v>
      </c>
      <c r="K9" s="58">
        <f t="shared" si="3"/>
        <v>-27</v>
      </c>
      <c r="L9" s="58">
        <f t="shared" si="4"/>
        <v>0</v>
      </c>
      <c r="M9" s="58">
        <f t="shared" si="5"/>
        <v>-27</v>
      </c>
      <c r="N9" s="59">
        <f aca="true" t="shared" si="10" ref="N9:N49">Q9+R9</f>
        <v>0</v>
      </c>
      <c r="O9" s="60"/>
      <c r="P9" s="3"/>
      <c r="Q9" s="48"/>
      <c r="R9" s="49"/>
      <c r="S9" s="59">
        <f aca="true" t="shared" si="11" ref="S9:S49">W9+V9</f>
        <v>0</v>
      </c>
      <c r="T9" s="60"/>
      <c r="U9" s="3"/>
      <c r="V9" s="48"/>
      <c r="W9" s="49"/>
      <c r="X9" s="59">
        <f aca="true" t="shared" si="12" ref="X9:X49">AB9+AA9</f>
        <v>0</v>
      </c>
      <c r="Y9" s="60"/>
      <c r="Z9" s="3"/>
      <c r="AA9" s="48"/>
      <c r="AB9" s="49"/>
      <c r="AC9" s="59">
        <f aca="true" t="shared" si="13" ref="AC9:AC49">AF9+AG9</f>
        <v>0</v>
      </c>
      <c r="AD9" s="60"/>
      <c r="AE9" s="3"/>
      <c r="AF9" s="48"/>
      <c r="AG9" s="49"/>
      <c r="AH9" s="59">
        <f aca="true" t="shared" si="14" ref="AH9:AH49">AL9+AK9</f>
        <v>0</v>
      </c>
      <c r="AI9" s="60"/>
      <c r="AJ9" s="3"/>
      <c r="AK9" s="48"/>
      <c r="AL9" s="49"/>
      <c r="AM9" s="59">
        <f aca="true" t="shared" si="15" ref="AM9:AM49">AQ9+AP9</f>
        <v>0</v>
      </c>
      <c r="AN9" s="60"/>
      <c r="AO9" s="3"/>
      <c r="AP9" s="48"/>
      <c r="AQ9" s="49"/>
      <c r="AR9" s="59">
        <f aca="true" t="shared" si="16" ref="AR9:AR49">AV9+AU9</f>
        <v>642</v>
      </c>
      <c r="AS9" s="60">
        <v>615</v>
      </c>
      <c r="AT9" s="3">
        <v>1</v>
      </c>
      <c r="AU9" s="48"/>
      <c r="AV9" s="49">
        <v>642</v>
      </c>
      <c r="AW9" s="59">
        <f aca="true" t="shared" si="17" ref="AW9:AW49">BA9+AZ9</f>
        <v>0</v>
      </c>
      <c r="AX9" s="60"/>
      <c r="AY9" s="3"/>
      <c r="AZ9" s="48"/>
      <c r="BA9" s="49"/>
      <c r="BB9" s="59">
        <f aca="true" t="shared" si="18" ref="BB9:BB49">BF9+BE9</f>
        <v>0</v>
      </c>
      <c r="BC9" s="60"/>
      <c r="BD9" s="3"/>
      <c r="BE9" s="48"/>
      <c r="BF9" s="49"/>
      <c r="BG9" s="59">
        <f aca="true" t="shared" si="19" ref="BG9:BG49">BK9+BJ9</f>
        <v>0</v>
      </c>
      <c r="BH9" s="60"/>
      <c r="BI9" s="3"/>
      <c r="BJ9" s="48"/>
      <c r="BK9" s="49"/>
      <c r="BL9" s="59">
        <f aca="true" t="shared" si="20" ref="BL9:BL49">BP9+BO9</f>
        <v>0</v>
      </c>
      <c r="BM9" s="60"/>
      <c r="BN9" s="3"/>
      <c r="BO9" s="48"/>
      <c r="BP9" s="49"/>
      <c r="BQ9" s="59">
        <f t="shared" si="6"/>
        <v>0</v>
      </c>
      <c r="BR9" s="60"/>
      <c r="BS9" s="3"/>
      <c r="BT9" s="48"/>
      <c r="BU9" s="49"/>
      <c r="BV9" s="59"/>
      <c r="BW9" s="60"/>
      <c r="BX9" s="3"/>
      <c r="BY9" s="48"/>
      <c r="BZ9" s="49"/>
      <c r="CA9" s="59"/>
      <c r="CB9" s="60"/>
      <c r="CC9" s="3"/>
      <c r="CD9" s="48"/>
      <c r="CE9" s="49"/>
    </row>
    <row r="10" spans="1:83" ht="12" customHeight="1">
      <c r="A10" s="7">
        <v>49</v>
      </c>
      <c r="B10" s="72" t="s">
        <v>61</v>
      </c>
      <c r="C10" s="9">
        <f t="shared" si="7"/>
        <v>400</v>
      </c>
      <c r="D10" s="7"/>
      <c r="E10" s="7">
        <v>400</v>
      </c>
      <c r="F10" s="9">
        <f t="shared" si="8"/>
        <v>400</v>
      </c>
      <c r="G10" s="9">
        <f t="shared" si="0"/>
        <v>0</v>
      </c>
      <c r="H10" s="57">
        <f t="shared" si="9"/>
        <v>450</v>
      </c>
      <c r="I10" s="7">
        <f t="shared" si="1"/>
        <v>450</v>
      </c>
      <c r="J10" s="5">
        <f t="shared" si="2"/>
        <v>0</v>
      </c>
      <c r="K10" s="58">
        <f t="shared" si="3"/>
        <v>-50</v>
      </c>
      <c r="L10" s="58">
        <f t="shared" si="4"/>
        <v>-450</v>
      </c>
      <c r="M10" s="58">
        <f t="shared" si="5"/>
        <v>400</v>
      </c>
      <c r="N10" s="59">
        <f t="shared" si="10"/>
        <v>0</v>
      </c>
      <c r="O10" s="60"/>
      <c r="P10" s="3"/>
      <c r="Q10" s="48"/>
      <c r="R10" s="49"/>
      <c r="S10" s="59">
        <f t="shared" si="11"/>
        <v>0</v>
      </c>
      <c r="T10" s="60"/>
      <c r="U10" s="3"/>
      <c r="V10" s="48"/>
      <c r="W10" s="49"/>
      <c r="X10" s="59">
        <f t="shared" si="12"/>
        <v>0</v>
      </c>
      <c r="Y10" s="60"/>
      <c r="Z10" s="3"/>
      <c r="AA10" s="48"/>
      <c r="AB10" s="49"/>
      <c r="AC10" s="59">
        <f t="shared" si="13"/>
        <v>0</v>
      </c>
      <c r="AD10" s="60"/>
      <c r="AE10" s="3"/>
      <c r="AF10" s="48"/>
      <c r="AG10" s="49"/>
      <c r="AH10" s="59">
        <f t="shared" si="14"/>
        <v>0</v>
      </c>
      <c r="AI10" s="60"/>
      <c r="AJ10" s="3"/>
      <c r="AK10" s="48"/>
      <c r="AL10" s="49"/>
      <c r="AM10" s="59">
        <f t="shared" si="15"/>
        <v>0</v>
      </c>
      <c r="AN10" s="60"/>
      <c r="AO10" s="3"/>
      <c r="AP10" s="48"/>
      <c r="AQ10" s="49"/>
      <c r="AR10" s="59">
        <f t="shared" si="16"/>
        <v>0</v>
      </c>
      <c r="AS10" s="60"/>
      <c r="AT10" s="3"/>
      <c r="AU10" s="48"/>
      <c r="AV10" s="49"/>
      <c r="AW10" s="59">
        <f t="shared" si="17"/>
        <v>400</v>
      </c>
      <c r="AX10" s="60">
        <v>0</v>
      </c>
      <c r="AY10" s="3"/>
      <c r="AZ10" s="48">
        <v>400</v>
      </c>
      <c r="BA10" s="49"/>
      <c r="BB10" s="59">
        <f t="shared" si="18"/>
        <v>0</v>
      </c>
      <c r="BC10" s="60"/>
      <c r="BD10" s="3"/>
      <c r="BE10" s="48"/>
      <c r="BF10" s="49"/>
      <c r="BG10" s="59">
        <f t="shared" si="19"/>
        <v>50</v>
      </c>
      <c r="BH10" s="60">
        <v>0</v>
      </c>
      <c r="BI10" s="3">
        <v>1</v>
      </c>
      <c r="BJ10" s="48">
        <v>50</v>
      </c>
      <c r="BK10" s="49"/>
      <c r="BL10" s="59">
        <f t="shared" si="20"/>
        <v>0</v>
      </c>
      <c r="BM10" s="60"/>
      <c r="BN10" s="3"/>
      <c r="BO10" s="48"/>
      <c r="BP10" s="49"/>
      <c r="BQ10" s="59">
        <f t="shared" si="6"/>
        <v>400</v>
      </c>
      <c r="BR10" s="60">
        <v>400</v>
      </c>
      <c r="BS10" s="3">
        <v>1.06</v>
      </c>
      <c r="BT10" s="48"/>
      <c r="BU10" s="49">
        <v>400</v>
      </c>
      <c r="BV10" s="59"/>
      <c r="BW10" s="60"/>
      <c r="BX10" s="3"/>
      <c r="BY10" s="48"/>
      <c r="BZ10" s="49"/>
      <c r="CA10" s="59"/>
      <c r="CB10" s="60"/>
      <c r="CC10" s="3"/>
      <c r="CD10" s="48"/>
      <c r="CE10" s="49"/>
    </row>
    <row r="11" spans="1:83" ht="24" customHeight="1">
      <c r="A11" s="7">
        <v>50</v>
      </c>
      <c r="B11" s="72" t="s">
        <v>23</v>
      </c>
      <c r="C11" s="9">
        <f t="shared" si="7"/>
        <v>126</v>
      </c>
      <c r="D11" s="7"/>
      <c r="E11" s="7">
        <v>126</v>
      </c>
      <c r="F11" s="9">
        <f t="shared" si="8"/>
        <v>126</v>
      </c>
      <c r="G11" s="9">
        <f t="shared" si="0"/>
        <v>0</v>
      </c>
      <c r="H11" s="57">
        <f t="shared" si="9"/>
        <v>142</v>
      </c>
      <c r="I11" s="7">
        <f t="shared" si="1"/>
        <v>0</v>
      </c>
      <c r="J11" s="5">
        <f t="shared" si="2"/>
        <v>142</v>
      </c>
      <c r="K11" s="58">
        <f t="shared" si="3"/>
        <v>-16</v>
      </c>
      <c r="L11" s="58">
        <f t="shared" si="4"/>
        <v>0</v>
      </c>
      <c r="M11" s="58">
        <f t="shared" si="5"/>
        <v>-16</v>
      </c>
      <c r="N11" s="59">
        <f t="shared" si="10"/>
        <v>0</v>
      </c>
      <c r="O11" s="60"/>
      <c r="P11" s="3"/>
      <c r="Q11" s="48"/>
      <c r="R11" s="49"/>
      <c r="S11" s="59">
        <f t="shared" si="11"/>
        <v>0</v>
      </c>
      <c r="T11" s="60"/>
      <c r="U11" s="3"/>
      <c r="V11" s="48"/>
      <c r="W11" s="49"/>
      <c r="X11" s="59">
        <f t="shared" si="12"/>
        <v>0</v>
      </c>
      <c r="Y11" s="60"/>
      <c r="Z11" s="3"/>
      <c r="AA11" s="48"/>
      <c r="AB11" s="49"/>
      <c r="AC11" s="59">
        <f t="shared" si="13"/>
        <v>0</v>
      </c>
      <c r="AD11" s="60"/>
      <c r="AE11" s="3"/>
      <c r="AF11" s="48"/>
      <c r="AG11" s="49"/>
      <c r="AH11" s="59">
        <f t="shared" si="14"/>
        <v>0</v>
      </c>
      <c r="AI11" s="60"/>
      <c r="AJ11" s="3"/>
      <c r="AK11" s="48"/>
      <c r="AL11" s="49"/>
      <c r="AM11" s="59">
        <f t="shared" si="15"/>
        <v>0</v>
      </c>
      <c r="AN11" s="60"/>
      <c r="AO11" s="3"/>
      <c r="AP11" s="48"/>
      <c r="AQ11" s="49"/>
      <c r="AR11" s="59">
        <f t="shared" si="16"/>
        <v>142</v>
      </c>
      <c r="AS11" s="60">
        <v>126</v>
      </c>
      <c r="AT11" s="3">
        <v>1</v>
      </c>
      <c r="AU11" s="48"/>
      <c r="AV11" s="49">
        <v>142</v>
      </c>
      <c r="AW11" s="59">
        <f t="shared" si="17"/>
        <v>0</v>
      </c>
      <c r="AX11" s="60"/>
      <c r="AY11" s="3"/>
      <c r="AZ11" s="48"/>
      <c r="BA11" s="49"/>
      <c r="BB11" s="59">
        <f t="shared" si="18"/>
        <v>0</v>
      </c>
      <c r="BC11" s="60"/>
      <c r="BD11" s="3"/>
      <c r="BE11" s="48"/>
      <c r="BF11" s="49"/>
      <c r="BG11" s="59">
        <f t="shared" si="19"/>
        <v>0</v>
      </c>
      <c r="BH11" s="60"/>
      <c r="BI11" s="3"/>
      <c r="BJ11" s="48"/>
      <c r="BK11" s="49"/>
      <c r="BL11" s="59">
        <f t="shared" si="20"/>
        <v>0</v>
      </c>
      <c r="BM11" s="60"/>
      <c r="BN11" s="3"/>
      <c r="BO11" s="48"/>
      <c r="BP11" s="49"/>
      <c r="BQ11" s="59">
        <f t="shared" si="6"/>
        <v>0</v>
      </c>
      <c r="BR11" s="60"/>
      <c r="BS11" s="3"/>
      <c r="BT11" s="48"/>
      <c r="BU11" s="49"/>
      <c r="BV11" s="59"/>
      <c r="BW11" s="60"/>
      <c r="BX11" s="3"/>
      <c r="BY11" s="48"/>
      <c r="BZ11" s="49"/>
      <c r="CA11" s="59"/>
      <c r="CB11" s="60"/>
      <c r="CC11" s="3"/>
      <c r="CD11" s="48"/>
      <c r="CE11" s="49"/>
    </row>
    <row r="12" spans="1:83" ht="10.5" customHeight="1">
      <c r="A12" s="7">
        <v>51</v>
      </c>
      <c r="B12" s="72" t="s">
        <v>22</v>
      </c>
      <c r="C12" s="9">
        <f t="shared" si="7"/>
        <v>199</v>
      </c>
      <c r="D12" s="7"/>
      <c r="E12" s="7">
        <v>199</v>
      </c>
      <c r="F12" s="9">
        <f t="shared" si="8"/>
        <v>199</v>
      </c>
      <c r="G12" s="9">
        <f t="shared" si="0"/>
        <v>0</v>
      </c>
      <c r="H12" s="57">
        <f t="shared" si="9"/>
        <v>398</v>
      </c>
      <c r="I12" s="7">
        <f t="shared" si="1"/>
        <v>199</v>
      </c>
      <c r="J12" s="5">
        <f t="shared" si="2"/>
        <v>199</v>
      </c>
      <c r="K12" s="58">
        <f t="shared" si="3"/>
        <v>-199</v>
      </c>
      <c r="L12" s="58">
        <f t="shared" si="4"/>
        <v>-199</v>
      </c>
      <c r="M12" s="58">
        <f t="shared" si="5"/>
        <v>0</v>
      </c>
      <c r="N12" s="59">
        <f t="shared" si="10"/>
        <v>0</v>
      </c>
      <c r="O12" s="60"/>
      <c r="P12" s="3"/>
      <c r="Q12" s="48"/>
      <c r="R12" s="49"/>
      <c r="S12" s="59">
        <f t="shared" si="11"/>
        <v>0</v>
      </c>
      <c r="T12" s="60"/>
      <c r="U12" s="3"/>
      <c r="V12" s="48"/>
      <c r="W12" s="49"/>
      <c r="X12" s="59">
        <f t="shared" si="12"/>
        <v>0</v>
      </c>
      <c r="Y12" s="60"/>
      <c r="Z12" s="3"/>
      <c r="AA12" s="48"/>
      <c r="AB12" s="49"/>
      <c r="AC12" s="59">
        <f t="shared" si="13"/>
        <v>199</v>
      </c>
      <c r="AD12" s="60">
        <v>0</v>
      </c>
      <c r="AE12" s="3">
        <v>1.02</v>
      </c>
      <c r="AF12" s="48"/>
      <c r="AG12" s="49">
        <v>199</v>
      </c>
      <c r="AH12" s="59">
        <f t="shared" si="14"/>
        <v>0</v>
      </c>
      <c r="AI12" s="60"/>
      <c r="AJ12" s="3"/>
      <c r="AK12" s="48"/>
      <c r="AL12" s="49"/>
      <c r="AM12" s="59">
        <f t="shared" si="15"/>
        <v>0</v>
      </c>
      <c r="AN12" s="60"/>
      <c r="AO12" s="3"/>
      <c r="AP12" s="48"/>
      <c r="AQ12" s="49"/>
      <c r="AR12" s="59">
        <f t="shared" si="16"/>
        <v>0</v>
      </c>
      <c r="AS12" s="60"/>
      <c r="AT12" s="3"/>
      <c r="AU12" s="48"/>
      <c r="AV12" s="49"/>
      <c r="AW12" s="59">
        <f t="shared" si="17"/>
        <v>199</v>
      </c>
      <c r="AX12" s="60">
        <v>0</v>
      </c>
      <c r="AY12" s="3"/>
      <c r="AZ12" s="48">
        <v>199</v>
      </c>
      <c r="BA12" s="49"/>
      <c r="BB12" s="59">
        <f t="shared" si="18"/>
        <v>0</v>
      </c>
      <c r="BC12" s="60"/>
      <c r="BD12" s="3"/>
      <c r="BE12" s="48"/>
      <c r="BF12" s="49"/>
      <c r="BG12" s="59">
        <f t="shared" si="19"/>
        <v>0</v>
      </c>
      <c r="BH12" s="60"/>
      <c r="BI12" s="3"/>
      <c r="BJ12" s="48"/>
      <c r="BK12" s="49"/>
      <c r="BL12" s="59">
        <f t="shared" si="20"/>
        <v>0</v>
      </c>
      <c r="BM12" s="60"/>
      <c r="BN12" s="3"/>
      <c r="BO12" s="48"/>
      <c r="BP12" s="49"/>
      <c r="BQ12" s="59">
        <f t="shared" si="6"/>
        <v>199</v>
      </c>
      <c r="BR12" s="60">
        <v>199</v>
      </c>
      <c r="BS12" s="3">
        <v>1.02</v>
      </c>
      <c r="BT12" s="48"/>
      <c r="BU12" s="49">
        <v>199</v>
      </c>
      <c r="BV12" s="59"/>
      <c r="BW12" s="60"/>
      <c r="BX12" s="3"/>
      <c r="BY12" s="48"/>
      <c r="BZ12" s="49"/>
      <c r="CA12" s="59"/>
      <c r="CB12" s="60"/>
      <c r="CC12" s="3"/>
      <c r="CD12" s="48"/>
      <c r="CE12" s="49"/>
    </row>
    <row r="13" spans="1:83" ht="12" customHeight="1">
      <c r="A13" s="7">
        <v>52</v>
      </c>
      <c r="B13" s="72" t="s">
        <v>25</v>
      </c>
      <c r="C13" s="9">
        <f t="shared" si="7"/>
        <v>741</v>
      </c>
      <c r="D13" s="7"/>
      <c r="E13" s="7">
        <v>741</v>
      </c>
      <c r="F13" s="9">
        <f t="shared" si="8"/>
        <v>741</v>
      </c>
      <c r="G13" s="9">
        <f t="shared" si="0"/>
        <v>0</v>
      </c>
      <c r="H13" s="57">
        <f t="shared" si="9"/>
        <v>760</v>
      </c>
      <c r="I13" s="7">
        <f t="shared" si="1"/>
        <v>0</v>
      </c>
      <c r="J13" s="5">
        <f t="shared" si="2"/>
        <v>760</v>
      </c>
      <c r="K13" s="58">
        <f t="shared" si="3"/>
        <v>-19</v>
      </c>
      <c r="L13" s="58">
        <f t="shared" si="4"/>
        <v>0</v>
      </c>
      <c r="M13" s="58">
        <f t="shared" si="5"/>
        <v>-19</v>
      </c>
      <c r="N13" s="59">
        <f t="shared" si="10"/>
        <v>0</v>
      </c>
      <c r="O13" s="60"/>
      <c r="P13" s="3"/>
      <c r="Q13" s="48"/>
      <c r="R13" s="49"/>
      <c r="S13" s="59">
        <f t="shared" si="11"/>
        <v>0</v>
      </c>
      <c r="T13" s="60"/>
      <c r="U13" s="3"/>
      <c r="V13" s="48"/>
      <c r="W13" s="49"/>
      <c r="X13" s="59">
        <f t="shared" si="12"/>
        <v>0</v>
      </c>
      <c r="Y13" s="60"/>
      <c r="Z13" s="3"/>
      <c r="AA13" s="48"/>
      <c r="AB13" s="49"/>
      <c r="AC13" s="59">
        <f t="shared" si="13"/>
        <v>0</v>
      </c>
      <c r="AD13" s="60"/>
      <c r="AE13" s="3"/>
      <c r="AF13" s="48"/>
      <c r="AG13" s="49"/>
      <c r="AH13" s="59">
        <f t="shared" si="14"/>
        <v>0</v>
      </c>
      <c r="AI13" s="60"/>
      <c r="AJ13" s="3"/>
      <c r="AK13" s="48"/>
      <c r="AL13" s="49"/>
      <c r="AM13" s="59">
        <f t="shared" si="15"/>
        <v>0</v>
      </c>
      <c r="AN13" s="60"/>
      <c r="AO13" s="3"/>
      <c r="AP13" s="48"/>
      <c r="AQ13" s="49"/>
      <c r="AR13" s="59">
        <f t="shared" si="16"/>
        <v>760</v>
      </c>
      <c r="AS13" s="60">
        <v>741</v>
      </c>
      <c r="AT13" s="3">
        <v>1</v>
      </c>
      <c r="AU13" s="48"/>
      <c r="AV13" s="49">
        <v>760</v>
      </c>
      <c r="AW13" s="59">
        <f t="shared" si="17"/>
        <v>0</v>
      </c>
      <c r="AX13" s="60"/>
      <c r="AY13" s="3"/>
      <c r="AZ13" s="48"/>
      <c r="BA13" s="49"/>
      <c r="BB13" s="59">
        <f t="shared" si="18"/>
        <v>0</v>
      </c>
      <c r="BC13" s="60"/>
      <c r="BD13" s="3"/>
      <c r="BE13" s="48"/>
      <c r="BF13" s="49"/>
      <c r="BG13" s="59">
        <f t="shared" si="19"/>
        <v>0</v>
      </c>
      <c r="BH13" s="60"/>
      <c r="BI13" s="3"/>
      <c r="BJ13" s="48"/>
      <c r="BK13" s="49"/>
      <c r="BL13" s="59">
        <f t="shared" si="20"/>
        <v>0</v>
      </c>
      <c r="BM13" s="60"/>
      <c r="BN13" s="3"/>
      <c r="BO13" s="48"/>
      <c r="BP13" s="49"/>
      <c r="BQ13" s="59">
        <f t="shared" si="6"/>
        <v>0</v>
      </c>
      <c r="BR13" s="60"/>
      <c r="BS13" s="3"/>
      <c r="BT13" s="48"/>
      <c r="BU13" s="49"/>
      <c r="BV13" s="59"/>
      <c r="BW13" s="60"/>
      <c r="BX13" s="3"/>
      <c r="BY13" s="48"/>
      <c r="BZ13" s="49"/>
      <c r="CA13" s="59"/>
      <c r="CB13" s="60"/>
      <c r="CC13" s="3"/>
      <c r="CD13" s="48"/>
      <c r="CE13" s="49"/>
    </row>
    <row r="14" spans="1:83" ht="12" customHeight="1">
      <c r="A14" s="7">
        <v>53</v>
      </c>
      <c r="B14" s="72" t="s">
        <v>24</v>
      </c>
      <c r="C14" s="9">
        <f t="shared" si="7"/>
        <v>268</v>
      </c>
      <c r="D14" s="7"/>
      <c r="E14" s="7">
        <v>268</v>
      </c>
      <c r="F14" s="9">
        <f t="shared" si="8"/>
        <v>268</v>
      </c>
      <c r="G14" s="9">
        <f t="shared" si="0"/>
        <v>0</v>
      </c>
      <c r="H14" s="57">
        <f t="shared" si="9"/>
        <v>0</v>
      </c>
      <c r="I14" s="7">
        <f t="shared" si="1"/>
        <v>0</v>
      </c>
      <c r="J14" s="5">
        <f t="shared" si="2"/>
        <v>0</v>
      </c>
      <c r="K14" s="58">
        <f t="shared" si="3"/>
        <v>268</v>
      </c>
      <c r="L14" s="58">
        <f t="shared" si="4"/>
        <v>0</v>
      </c>
      <c r="M14" s="58">
        <f t="shared" si="5"/>
        <v>268</v>
      </c>
      <c r="N14" s="59">
        <f t="shared" si="10"/>
        <v>0</v>
      </c>
      <c r="O14" s="60"/>
      <c r="P14" s="3"/>
      <c r="Q14" s="48"/>
      <c r="R14" s="49"/>
      <c r="S14" s="59">
        <f t="shared" si="11"/>
        <v>0</v>
      </c>
      <c r="T14" s="60"/>
      <c r="U14" s="3"/>
      <c r="V14" s="48"/>
      <c r="W14" s="49"/>
      <c r="X14" s="59">
        <f t="shared" si="12"/>
        <v>0</v>
      </c>
      <c r="Y14" s="60"/>
      <c r="Z14" s="3"/>
      <c r="AA14" s="48"/>
      <c r="AB14" s="49"/>
      <c r="AC14" s="59">
        <f t="shared" si="13"/>
        <v>0</v>
      </c>
      <c r="AD14" s="60"/>
      <c r="AE14" s="3"/>
      <c r="AF14" s="48"/>
      <c r="AG14" s="49"/>
      <c r="AH14" s="59">
        <f t="shared" si="14"/>
        <v>0</v>
      </c>
      <c r="AI14" s="60"/>
      <c r="AJ14" s="3"/>
      <c r="AK14" s="48"/>
      <c r="AL14" s="49"/>
      <c r="AM14" s="59">
        <f t="shared" si="15"/>
        <v>0</v>
      </c>
      <c r="AN14" s="60"/>
      <c r="AO14" s="3"/>
      <c r="AP14" s="48"/>
      <c r="AQ14" s="49"/>
      <c r="AR14" s="59">
        <f t="shared" si="16"/>
        <v>0</v>
      </c>
      <c r="AS14" s="60"/>
      <c r="AT14" s="3"/>
      <c r="AU14" s="48"/>
      <c r="AV14" s="49"/>
      <c r="AW14" s="59">
        <f t="shared" si="17"/>
        <v>0</v>
      </c>
      <c r="AX14" s="60"/>
      <c r="AY14" s="3"/>
      <c r="AZ14" s="48"/>
      <c r="BA14" s="49"/>
      <c r="BB14" s="59">
        <f t="shared" si="18"/>
        <v>0</v>
      </c>
      <c r="BC14" s="60"/>
      <c r="BD14" s="3"/>
      <c r="BE14" s="48"/>
      <c r="BF14" s="49"/>
      <c r="BG14" s="59">
        <f t="shared" si="19"/>
        <v>0</v>
      </c>
      <c r="BH14" s="60"/>
      <c r="BI14" s="3"/>
      <c r="BJ14" s="48"/>
      <c r="BK14" s="49"/>
      <c r="BL14" s="59">
        <f t="shared" si="20"/>
        <v>0</v>
      </c>
      <c r="BM14" s="60"/>
      <c r="BN14" s="3"/>
      <c r="BO14" s="48"/>
      <c r="BP14" s="49"/>
      <c r="BQ14" s="59">
        <f t="shared" si="6"/>
        <v>268</v>
      </c>
      <c r="BR14" s="60">
        <v>268</v>
      </c>
      <c r="BS14" s="3">
        <v>0.98</v>
      </c>
      <c r="BT14" s="48"/>
      <c r="BU14" s="49">
        <v>268</v>
      </c>
      <c r="BV14" s="59"/>
      <c r="BW14" s="60"/>
      <c r="BX14" s="3"/>
      <c r="BY14" s="48"/>
      <c r="BZ14" s="49"/>
      <c r="CA14" s="59"/>
      <c r="CB14" s="60"/>
      <c r="CC14" s="3"/>
      <c r="CD14" s="48"/>
      <c r="CE14" s="49"/>
    </row>
    <row r="15" spans="1:83" ht="12" customHeight="1">
      <c r="A15" s="7">
        <v>54</v>
      </c>
      <c r="B15" s="72" t="s">
        <v>27</v>
      </c>
      <c r="C15" s="9">
        <f t="shared" si="7"/>
        <v>589</v>
      </c>
      <c r="D15" s="7"/>
      <c r="E15" s="7">
        <v>589</v>
      </c>
      <c r="F15" s="9">
        <f t="shared" si="8"/>
        <v>589</v>
      </c>
      <c r="G15" s="9">
        <f t="shared" si="0"/>
        <v>0</v>
      </c>
      <c r="H15" s="57">
        <f t="shared" si="9"/>
        <v>636</v>
      </c>
      <c r="I15" s="7">
        <f t="shared" si="1"/>
        <v>0</v>
      </c>
      <c r="J15" s="5">
        <f t="shared" si="2"/>
        <v>636</v>
      </c>
      <c r="K15" s="58">
        <f t="shared" si="3"/>
        <v>-47</v>
      </c>
      <c r="L15" s="58">
        <f t="shared" si="4"/>
        <v>0</v>
      </c>
      <c r="M15" s="58">
        <f t="shared" si="5"/>
        <v>-47</v>
      </c>
      <c r="N15" s="59">
        <f t="shared" si="10"/>
        <v>0</v>
      </c>
      <c r="O15" s="60"/>
      <c r="P15" s="3"/>
      <c r="Q15" s="48"/>
      <c r="R15" s="49"/>
      <c r="S15" s="59">
        <f t="shared" si="11"/>
        <v>0</v>
      </c>
      <c r="T15" s="60"/>
      <c r="U15" s="3"/>
      <c r="V15" s="48"/>
      <c r="W15" s="49"/>
      <c r="X15" s="59">
        <f t="shared" si="12"/>
        <v>0</v>
      </c>
      <c r="Y15" s="60"/>
      <c r="Z15" s="3"/>
      <c r="AA15" s="48"/>
      <c r="AB15" s="49"/>
      <c r="AC15" s="59">
        <f t="shared" si="13"/>
        <v>0</v>
      </c>
      <c r="AD15" s="60"/>
      <c r="AE15" s="3"/>
      <c r="AF15" s="48"/>
      <c r="AG15" s="49"/>
      <c r="AH15" s="59">
        <f t="shared" si="14"/>
        <v>0</v>
      </c>
      <c r="AI15" s="60"/>
      <c r="AJ15" s="3"/>
      <c r="AK15" s="48"/>
      <c r="AL15" s="49"/>
      <c r="AM15" s="59">
        <f t="shared" si="15"/>
        <v>0</v>
      </c>
      <c r="AN15" s="60"/>
      <c r="AO15" s="3"/>
      <c r="AP15" s="48"/>
      <c r="AQ15" s="49"/>
      <c r="AR15" s="59">
        <f t="shared" si="16"/>
        <v>636</v>
      </c>
      <c r="AS15" s="60">
        <v>589</v>
      </c>
      <c r="AT15" s="3">
        <v>1</v>
      </c>
      <c r="AU15" s="48"/>
      <c r="AV15" s="49">
        <v>636</v>
      </c>
      <c r="AW15" s="59">
        <f t="shared" si="17"/>
        <v>0</v>
      </c>
      <c r="AX15" s="60"/>
      <c r="AY15" s="3"/>
      <c r="AZ15" s="48"/>
      <c r="BA15" s="49"/>
      <c r="BB15" s="59">
        <f t="shared" si="18"/>
        <v>0</v>
      </c>
      <c r="BC15" s="60"/>
      <c r="BD15" s="3"/>
      <c r="BE15" s="48"/>
      <c r="BF15" s="49"/>
      <c r="BG15" s="59">
        <f t="shared" si="19"/>
        <v>0</v>
      </c>
      <c r="BH15" s="60"/>
      <c r="BI15" s="3"/>
      <c r="BJ15" s="48"/>
      <c r="BK15" s="49"/>
      <c r="BL15" s="59">
        <f t="shared" si="20"/>
        <v>0</v>
      </c>
      <c r="BM15" s="60"/>
      <c r="BN15" s="3"/>
      <c r="BO15" s="48"/>
      <c r="BP15" s="49"/>
      <c r="BQ15" s="59">
        <f t="shared" si="6"/>
        <v>0</v>
      </c>
      <c r="BR15" s="60"/>
      <c r="BS15" s="3"/>
      <c r="BT15" s="48"/>
      <c r="BU15" s="49"/>
      <c r="BV15" s="59"/>
      <c r="BW15" s="60"/>
      <c r="BX15" s="3"/>
      <c r="BY15" s="48"/>
      <c r="BZ15" s="49"/>
      <c r="CA15" s="59"/>
      <c r="CB15" s="60"/>
      <c r="CC15" s="3"/>
      <c r="CD15" s="48"/>
      <c r="CE15" s="49"/>
    </row>
    <row r="16" spans="1:83" ht="12" customHeight="1">
      <c r="A16" s="7">
        <v>55</v>
      </c>
      <c r="B16" s="72" t="s">
        <v>26</v>
      </c>
      <c r="C16" s="9">
        <f t="shared" si="7"/>
        <v>200</v>
      </c>
      <c r="D16" s="7"/>
      <c r="E16" s="7">
        <v>200</v>
      </c>
      <c r="F16" s="9">
        <f t="shared" si="8"/>
        <v>200</v>
      </c>
      <c r="G16" s="9">
        <f t="shared" si="0"/>
        <v>0</v>
      </c>
      <c r="H16" s="57">
        <f t="shared" si="9"/>
        <v>200</v>
      </c>
      <c r="I16" s="7">
        <f t="shared" si="1"/>
        <v>200</v>
      </c>
      <c r="J16" s="5">
        <f t="shared" si="2"/>
        <v>0</v>
      </c>
      <c r="K16" s="58">
        <f t="shared" si="3"/>
        <v>0</v>
      </c>
      <c r="L16" s="58">
        <f t="shared" si="4"/>
        <v>-200</v>
      </c>
      <c r="M16" s="58">
        <f t="shared" si="5"/>
        <v>200</v>
      </c>
      <c r="N16" s="59">
        <f t="shared" si="10"/>
        <v>0</v>
      </c>
      <c r="O16" s="60"/>
      <c r="P16" s="3"/>
      <c r="Q16" s="48"/>
      <c r="R16" s="49"/>
      <c r="S16" s="59">
        <f t="shared" si="11"/>
        <v>0</v>
      </c>
      <c r="T16" s="60"/>
      <c r="U16" s="3"/>
      <c r="V16" s="48"/>
      <c r="W16" s="49"/>
      <c r="X16" s="59">
        <f t="shared" si="12"/>
        <v>0</v>
      </c>
      <c r="Y16" s="60"/>
      <c r="Z16" s="3"/>
      <c r="AA16" s="48"/>
      <c r="AB16" s="49"/>
      <c r="AC16" s="59">
        <f t="shared" si="13"/>
        <v>0</v>
      </c>
      <c r="AD16" s="60"/>
      <c r="AE16" s="3"/>
      <c r="AF16" s="48"/>
      <c r="AG16" s="49"/>
      <c r="AH16" s="59">
        <f t="shared" si="14"/>
        <v>0</v>
      </c>
      <c r="AI16" s="60"/>
      <c r="AJ16" s="3"/>
      <c r="AK16" s="48"/>
      <c r="AL16" s="49"/>
      <c r="AM16" s="59">
        <f t="shared" si="15"/>
        <v>0</v>
      </c>
      <c r="AN16" s="60"/>
      <c r="AO16" s="3"/>
      <c r="AP16" s="48"/>
      <c r="AQ16" s="49"/>
      <c r="AR16" s="59">
        <f t="shared" si="16"/>
        <v>0</v>
      </c>
      <c r="AS16" s="60"/>
      <c r="AT16" s="3"/>
      <c r="AU16" s="48"/>
      <c r="AV16" s="49"/>
      <c r="AW16" s="59">
        <f t="shared" si="17"/>
        <v>200</v>
      </c>
      <c r="AX16" s="60">
        <v>0</v>
      </c>
      <c r="AY16" s="3"/>
      <c r="AZ16" s="48">
        <v>200</v>
      </c>
      <c r="BA16" s="49"/>
      <c r="BB16" s="59">
        <f t="shared" si="18"/>
        <v>0</v>
      </c>
      <c r="BC16" s="60"/>
      <c r="BD16" s="3"/>
      <c r="BE16" s="48"/>
      <c r="BF16" s="49"/>
      <c r="BG16" s="59">
        <f t="shared" si="19"/>
        <v>0</v>
      </c>
      <c r="BH16" s="60"/>
      <c r="BI16" s="3"/>
      <c r="BJ16" s="48"/>
      <c r="BK16" s="49"/>
      <c r="BL16" s="59">
        <f t="shared" si="20"/>
        <v>0</v>
      </c>
      <c r="BM16" s="60"/>
      <c r="BN16" s="3"/>
      <c r="BO16" s="48"/>
      <c r="BP16" s="49"/>
      <c r="BQ16" s="59">
        <f t="shared" si="6"/>
        <v>200</v>
      </c>
      <c r="BR16" s="60">
        <v>200</v>
      </c>
      <c r="BS16" s="3">
        <v>0.97</v>
      </c>
      <c r="BT16" s="48"/>
      <c r="BU16" s="49">
        <v>200</v>
      </c>
      <c r="BV16" s="59"/>
      <c r="BW16" s="60"/>
      <c r="BX16" s="3"/>
      <c r="BY16" s="48"/>
      <c r="BZ16" s="49"/>
      <c r="CA16" s="59"/>
      <c r="CB16" s="60"/>
      <c r="CC16" s="3"/>
      <c r="CD16" s="48"/>
      <c r="CE16" s="49"/>
    </row>
    <row r="17" spans="1:83" ht="12" customHeight="1">
      <c r="A17" s="7">
        <v>56</v>
      </c>
      <c r="B17" s="72" t="s">
        <v>29</v>
      </c>
      <c r="C17" s="9">
        <f t="shared" si="7"/>
        <v>267</v>
      </c>
      <c r="D17" s="7">
        <v>36</v>
      </c>
      <c r="E17" s="7">
        <v>231</v>
      </c>
      <c r="F17" s="9">
        <f t="shared" si="8"/>
        <v>231</v>
      </c>
      <c r="G17" s="9">
        <f t="shared" si="0"/>
        <v>36</v>
      </c>
      <c r="H17" s="57">
        <f t="shared" si="9"/>
        <v>256</v>
      </c>
      <c r="I17" s="7">
        <f t="shared" si="1"/>
        <v>0</v>
      </c>
      <c r="J17" s="5">
        <f t="shared" si="2"/>
        <v>256</v>
      </c>
      <c r="K17" s="58">
        <f t="shared" si="3"/>
        <v>11</v>
      </c>
      <c r="L17" s="58">
        <f t="shared" si="4"/>
        <v>36</v>
      </c>
      <c r="M17" s="58">
        <f t="shared" si="5"/>
        <v>-25</v>
      </c>
      <c r="N17" s="59">
        <f t="shared" si="10"/>
        <v>0</v>
      </c>
      <c r="O17" s="60"/>
      <c r="P17" s="3"/>
      <c r="Q17" s="48"/>
      <c r="R17" s="49"/>
      <c r="S17" s="59">
        <f t="shared" si="11"/>
        <v>0</v>
      </c>
      <c r="T17" s="60"/>
      <c r="U17" s="3"/>
      <c r="V17" s="48"/>
      <c r="W17" s="49"/>
      <c r="X17" s="59">
        <f t="shared" si="12"/>
        <v>0</v>
      </c>
      <c r="Y17" s="60"/>
      <c r="Z17" s="3"/>
      <c r="AA17" s="48"/>
      <c r="AB17" s="49"/>
      <c r="AC17" s="59">
        <f t="shared" si="13"/>
        <v>0</v>
      </c>
      <c r="AD17" s="60"/>
      <c r="AE17" s="3"/>
      <c r="AF17" s="48"/>
      <c r="AG17" s="49"/>
      <c r="AH17" s="59">
        <f t="shared" si="14"/>
        <v>0</v>
      </c>
      <c r="AI17" s="60"/>
      <c r="AJ17" s="3"/>
      <c r="AK17" s="48"/>
      <c r="AL17" s="49"/>
      <c r="AM17" s="59">
        <f t="shared" si="15"/>
        <v>0</v>
      </c>
      <c r="AN17" s="60"/>
      <c r="AO17" s="3"/>
      <c r="AP17" s="48"/>
      <c r="AQ17" s="49"/>
      <c r="AR17" s="59">
        <f t="shared" si="16"/>
        <v>256</v>
      </c>
      <c r="AS17" s="60">
        <v>231</v>
      </c>
      <c r="AT17" s="3">
        <v>1</v>
      </c>
      <c r="AU17" s="48"/>
      <c r="AV17" s="49">
        <v>256</v>
      </c>
      <c r="AW17" s="59">
        <f t="shared" si="17"/>
        <v>0</v>
      </c>
      <c r="AX17" s="60"/>
      <c r="AY17" s="3"/>
      <c r="AZ17" s="48"/>
      <c r="BA17" s="49"/>
      <c r="BB17" s="59">
        <f t="shared" si="18"/>
        <v>0</v>
      </c>
      <c r="BC17" s="60"/>
      <c r="BD17" s="3"/>
      <c r="BE17" s="48"/>
      <c r="BF17" s="49"/>
      <c r="BG17" s="59">
        <f t="shared" si="19"/>
        <v>0</v>
      </c>
      <c r="BH17" s="60"/>
      <c r="BI17" s="3"/>
      <c r="BJ17" s="48"/>
      <c r="BK17" s="49"/>
      <c r="BL17" s="59">
        <f t="shared" si="20"/>
        <v>0</v>
      </c>
      <c r="BM17" s="60"/>
      <c r="BN17" s="3"/>
      <c r="BO17" s="48"/>
      <c r="BP17" s="49"/>
      <c r="BQ17" s="59">
        <f t="shared" si="6"/>
        <v>0</v>
      </c>
      <c r="BR17" s="60"/>
      <c r="BS17" s="3"/>
      <c r="BT17" s="48"/>
      <c r="BU17" s="49"/>
      <c r="BV17" s="59"/>
      <c r="BW17" s="60"/>
      <c r="BX17" s="3"/>
      <c r="BY17" s="48"/>
      <c r="BZ17" s="49"/>
      <c r="CA17" s="59"/>
      <c r="CB17" s="60"/>
      <c r="CC17" s="3"/>
      <c r="CD17" s="48"/>
      <c r="CE17" s="49"/>
    </row>
    <row r="18" spans="1:83" ht="12" customHeight="1">
      <c r="A18" s="7">
        <v>57</v>
      </c>
      <c r="B18" s="79" t="s">
        <v>28</v>
      </c>
      <c r="C18" s="9">
        <f t="shared" si="7"/>
        <v>374</v>
      </c>
      <c r="D18" s="7"/>
      <c r="E18" s="7">
        <v>374</v>
      </c>
      <c r="F18" s="9">
        <f t="shared" si="8"/>
        <v>374</v>
      </c>
      <c r="G18" s="9">
        <f t="shared" si="0"/>
        <v>0</v>
      </c>
      <c r="H18" s="57">
        <f t="shared" si="9"/>
        <v>374</v>
      </c>
      <c r="I18" s="7">
        <f t="shared" si="1"/>
        <v>0</v>
      </c>
      <c r="J18" s="5">
        <f t="shared" si="2"/>
        <v>374</v>
      </c>
      <c r="K18" s="58">
        <f t="shared" si="3"/>
        <v>0</v>
      </c>
      <c r="L18" s="58">
        <f t="shared" si="4"/>
        <v>0</v>
      </c>
      <c r="M18" s="58">
        <f t="shared" si="5"/>
        <v>0</v>
      </c>
      <c r="N18" s="59">
        <f t="shared" si="10"/>
        <v>374</v>
      </c>
      <c r="O18" s="60">
        <v>374</v>
      </c>
      <c r="P18" s="3">
        <v>0.84</v>
      </c>
      <c r="Q18" s="48"/>
      <c r="R18" s="49">
        <v>374</v>
      </c>
      <c r="S18" s="59">
        <f t="shared" si="11"/>
        <v>0</v>
      </c>
      <c r="T18" s="60"/>
      <c r="U18" s="3"/>
      <c r="V18" s="48"/>
      <c r="W18" s="49"/>
      <c r="X18" s="59">
        <f t="shared" si="12"/>
        <v>0</v>
      </c>
      <c r="Y18" s="60"/>
      <c r="Z18" s="3"/>
      <c r="AA18" s="48"/>
      <c r="AB18" s="49"/>
      <c r="AC18" s="59">
        <f t="shared" si="13"/>
        <v>0</v>
      </c>
      <c r="AD18" s="60"/>
      <c r="AE18" s="3"/>
      <c r="AF18" s="48"/>
      <c r="AG18" s="49"/>
      <c r="AH18" s="59">
        <f t="shared" si="14"/>
        <v>0</v>
      </c>
      <c r="AI18" s="60"/>
      <c r="AJ18" s="3"/>
      <c r="AK18" s="48"/>
      <c r="AL18" s="49"/>
      <c r="AM18" s="59">
        <f t="shared" si="15"/>
        <v>0</v>
      </c>
      <c r="AN18" s="60"/>
      <c r="AO18" s="3"/>
      <c r="AP18" s="48"/>
      <c r="AQ18" s="49"/>
      <c r="AR18" s="59">
        <f t="shared" si="16"/>
        <v>0</v>
      </c>
      <c r="AS18" s="60"/>
      <c r="AT18" s="3"/>
      <c r="AU18" s="48"/>
      <c r="AV18" s="49"/>
      <c r="AW18" s="59">
        <f t="shared" si="17"/>
        <v>0</v>
      </c>
      <c r="AX18" s="60"/>
      <c r="AY18" s="3"/>
      <c r="AZ18" s="48"/>
      <c r="BA18" s="49"/>
      <c r="BB18" s="59">
        <f t="shared" si="18"/>
        <v>0</v>
      </c>
      <c r="BC18" s="60"/>
      <c r="BD18" s="3"/>
      <c r="BE18" s="48"/>
      <c r="BF18" s="49"/>
      <c r="BG18" s="59">
        <f t="shared" si="19"/>
        <v>0</v>
      </c>
      <c r="BH18" s="60"/>
      <c r="BI18" s="3"/>
      <c r="BJ18" s="48"/>
      <c r="BK18" s="49"/>
      <c r="BL18" s="59">
        <f t="shared" si="20"/>
        <v>0</v>
      </c>
      <c r="BM18" s="60"/>
      <c r="BN18" s="3"/>
      <c r="BO18" s="48"/>
      <c r="BP18" s="49"/>
      <c r="BQ18" s="59">
        <f t="shared" si="6"/>
        <v>0</v>
      </c>
      <c r="BR18" s="60"/>
      <c r="BS18" s="3"/>
      <c r="BT18" s="48"/>
      <c r="BU18" s="49"/>
      <c r="BV18" s="59"/>
      <c r="BW18" s="60"/>
      <c r="BX18" s="3"/>
      <c r="BY18" s="48"/>
      <c r="BZ18" s="49"/>
      <c r="CA18" s="59"/>
      <c r="CB18" s="60"/>
      <c r="CC18" s="3"/>
      <c r="CD18" s="48"/>
      <c r="CE18" s="49"/>
    </row>
    <row r="19" spans="1:83" ht="12" customHeight="1">
      <c r="A19" s="7">
        <v>58</v>
      </c>
      <c r="B19" s="79" t="s">
        <v>31</v>
      </c>
      <c r="C19" s="9">
        <f t="shared" si="7"/>
        <v>177</v>
      </c>
      <c r="D19" s="7"/>
      <c r="E19" s="7">
        <v>177</v>
      </c>
      <c r="F19" s="9">
        <f t="shared" si="8"/>
        <v>177</v>
      </c>
      <c r="G19" s="9">
        <f t="shared" si="0"/>
        <v>0</v>
      </c>
      <c r="H19" s="57">
        <f t="shared" si="9"/>
        <v>177</v>
      </c>
      <c r="I19" s="7">
        <f t="shared" si="1"/>
        <v>0</v>
      </c>
      <c r="J19" s="5">
        <f t="shared" si="2"/>
        <v>177</v>
      </c>
      <c r="K19" s="58">
        <f t="shared" si="3"/>
        <v>0</v>
      </c>
      <c r="L19" s="58">
        <f t="shared" si="4"/>
        <v>0</v>
      </c>
      <c r="M19" s="58">
        <f t="shared" si="5"/>
        <v>0</v>
      </c>
      <c r="N19" s="59">
        <f t="shared" si="10"/>
        <v>0</v>
      </c>
      <c r="O19" s="60"/>
      <c r="P19" s="3"/>
      <c r="Q19" s="48"/>
      <c r="R19" s="49"/>
      <c r="S19" s="59">
        <f t="shared" si="11"/>
        <v>0</v>
      </c>
      <c r="T19" s="60"/>
      <c r="U19" s="3"/>
      <c r="V19" s="48"/>
      <c r="W19" s="49"/>
      <c r="X19" s="59">
        <f t="shared" si="12"/>
        <v>0</v>
      </c>
      <c r="Y19" s="60"/>
      <c r="Z19" s="3"/>
      <c r="AA19" s="48"/>
      <c r="AB19" s="49"/>
      <c r="AC19" s="59">
        <f t="shared" si="13"/>
        <v>0</v>
      </c>
      <c r="AD19" s="60"/>
      <c r="AE19" s="3"/>
      <c r="AF19" s="48"/>
      <c r="AG19" s="49"/>
      <c r="AH19" s="59">
        <f t="shared" si="14"/>
        <v>0</v>
      </c>
      <c r="AI19" s="60"/>
      <c r="AJ19" s="3"/>
      <c r="AK19" s="48"/>
      <c r="AL19" s="49"/>
      <c r="AM19" s="59">
        <f t="shared" si="15"/>
        <v>0</v>
      </c>
      <c r="AN19" s="60"/>
      <c r="AO19" s="3"/>
      <c r="AP19" s="48"/>
      <c r="AQ19" s="49"/>
      <c r="AR19" s="59">
        <f t="shared" si="16"/>
        <v>177</v>
      </c>
      <c r="AS19" s="60">
        <v>177</v>
      </c>
      <c r="AT19" s="3">
        <v>1</v>
      </c>
      <c r="AU19" s="48"/>
      <c r="AV19" s="49">
        <v>177</v>
      </c>
      <c r="AW19" s="59">
        <f t="shared" si="17"/>
        <v>0</v>
      </c>
      <c r="AX19" s="60"/>
      <c r="AY19" s="3"/>
      <c r="AZ19" s="48"/>
      <c r="BA19" s="49"/>
      <c r="BB19" s="59">
        <f t="shared" si="18"/>
        <v>0</v>
      </c>
      <c r="BC19" s="60"/>
      <c r="BD19" s="3"/>
      <c r="BE19" s="48"/>
      <c r="BF19" s="49"/>
      <c r="BG19" s="59">
        <f t="shared" si="19"/>
        <v>0</v>
      </c>
      <c r="BH19" s="60"/>
      <c r="BI19" s="3"/>
      <c r="BJ19" s="48"/>
      <c r="BK19" s="49"/>
      <c r="BL19" s="59">
        <f t="shared" si="20"/>
        <v>0</v>
      </c>
      <c r="BM19" s="60"/>
      <c r="BN19" s="3"/>
      <c r="BO19" s="48"/>
      <c r="BP19" s="49"/>
      <c r="BQ19" s="59">
        <f t="shared" si="6"/>
        <v>0</v>
      </c>
      <c r="BR19" s="60"/>
      <c r="BS19" s="3"/>
      <c r="BT19" s="48"/>
      <c r="BU19" s="49"/>
      <c r="BV19" s="59"/>
      <c r="BW19" s="60"/>
      <c r="BX19" s="3"/>
      <c r="BY19" s="48"/>
      <c r="BZ19" s="49"/>
      <c r="CA19" s="59"/>
      <c r="CB19" s="60"/>
      <c r="CC19" s="3"/>
      <c r="CD19" s="48"/>
      <c r="CE19" s="49"/>
    </row>
    <row r="20" spans="1:83" ht="12" customHeight="1">
      <c r="A20" s="7">
        <v>59</v>
      </c>
      <c r="B20" s="79" t="s">
        <v>30</v>
      </c>
      <c r="C20" s="9">
        <f t="shared" si="7"/>
        <v>195</v>
      </c>
      <c r="D20" s="7"/>
      <c r="E20" s="7">
        <v>195</v>
      </c>
      <c r="F20" s="9">
        <f t="shared" si="8"/>
        <v>195</v>
      </c>
      <c r="G20" s="9">
        <f t="shared" si="0"/>
        <v>0</v>
      </c>
      <c r="H20" s="57">
        <f t="shared" si="9"/>
        <v>0</v>
      </c>
      <c r="I20" s="7">
        <f t="shared" si="1"/>
        <v>0</v>
      </c>
      <c r="J20" s="5">
        <f t="shared" si="2"/>
        <v>0</v>
      </c>
      <c r="K20" s="58">
        <f t="shared" si="3"/>
        <v>195</v>
      </c>
      <c r="L20" s="58">
        <f t="shared" si="4"/>
        <v>0</v>
      </c>
      <c r="M20" s="58">
        <f t="shared" si="5"/>
        <v>195</v>
      </c>
      <c r="N20" s="59">
        <f t="shared" si="10"/>
        <v>0</v>
      </c>
      <c r="O20" s="60"/>
      <c r="P20" s="3"/>
      <c r="Q20" s="48"/>
      <c r="R20" s="49"/>
      <c r="S20" s="59">
        <f t="shared" si="11"/>
        <v>0</v>
      </c>
      <c r="T20" s="60"/>
      <c r="U20" s="3"/>
      <c r="V20" s="48"/>
      <c r="W20" s="49"/>
      <c r="X20" s="59">
        <f t="shared" si="12"/>
        <v>0</v>
      </c>
      <c r="Y20" s="60"/>
      <c r="Z20" s="3"/>
      <c r="AA20" s="48"/>
      <c r="AB20" s="49"/>
      <c r="AC20" s="59">
        <f t="shared" si="13"/>
        <v>0</v>
      </c>
      <c r="AD20" s="60"/>
      <c r="AE20" s="3"/>
      <c r="AF20" s="48"/>
      <c r="AG20" s="49"/>
      <c r="AH20" s="59">
        <f t="shared" si="14"/>
        <v>0</v>
      </c>
      <c r="AI20" s="60"/>
      <c r="AJ20" s="3"/>
      <c r="AK20" s="48"/>
      <c r="AL20" s="49"/>
      <c r="AM20" s="59">
        <f t="shared" si="15"/>
        <v>0</v>
      </c>
      <c r="AN20" s="60"/>
      <c r="AO20" s="3"/>
      <c r="AP20" s="48"/>
      <c r="AQ20" s="49"/>
      <c r="AR20" s="59">
        <f t="shared" si="16"/>
        <v>0</v>
      </c>
      <c r="AS20" s="60"/>
      <c r="AT20" s="3"/>
      <c r="AU20" s="48"/>
      <c r="AV20" s="49"/>
      <c r="AW20" s="59">
        <f t="shared" si="17"/>
        <v>0</v>
      </c>
      <c r="AX20" s="60"/>
      <c r="AY20" s="3"/>
      <c r="AZ20" s="48"/>
      <c r="BA20" s="49"/>
      <c r="BB20" s="59">
        <f t="shared" si="18"/>
        <v>0</v>
      </c>
      <c r="BC20" s="60"/>
      <c r="BD20" s="3"/>
      <c r="BE20" s="48"/>
      <c r="BF20" s="49"/>
      <c r="BG20" s="59">
        <f t="shared" si="19"/>
        <v>0</v>
      </c>
      <c r="BH20" s="60"/>
      <c r="BI20" s="3"/>
      <c r="BJ20" s="48"/>
      <c r="BK20" s="49"/>
      <c r="BL20" s="59">
        <f t="shared" si="20"/>
        <v>0</v>
      </c>
      <c r="BM20" s="60"/>
      <c r="BN20" s="3"/>
      <c r="BO20" s="48"/>
      <c r="BP20" s="49"/>
      <c r="BQ20" s="59">
        <f t="shared" si="6"/>
        <v>195</v>
      </c>
      <c r="BR20" s="60">
        <v>195</v>
      </c>
      <c r="BS20" s="3">
        <v>0.98</v>
      </c>
      <c r="BT20" s="48"/>
      <c r="BU20" s="49">
        <v>195</v>
      </c>
      <c r="BV20" s="59"/>
      <c r="BW20" s="60"/>
      <c r="BX20" s="3"/>
      <c r="BY20" s="48"/>
      <c r="BZ20" s="49"/>
      <c r="CA20" s="59"/>
      <c r="CB20" s="60"/>
      <c r="CC20" s="3"/>
      <c r="CD20" s="48"/>
      <c r="CE20" s="49"/>
    </row>
    <row r="21" spans="1:83" ht="12" customHeight="1">
      <c r="A21" s="7">
        <v>60</v>
      </c>
      <c r="B21" s="79" t="s">
        <v>62</v>
      </c>
      <c r="C21" s="9">
        <f t="shared" si="7"/>
        <v>91</v>
      </c>
      <c r="D21" s="7"/>
      <c r="E21" s="7">
        <v>91</v>
      </c>
      <c r="F21" s="9">
        <f t="shared" si="8"/>
        <v>91</v>
      </c>
      <c r="G21" s="9">
        <f t="shared" si="0"/>
        <v>0</v>
      </c>
      <c r="H21" s="57">
        <f t="shared" si="9"/>
        <v>95</v>
      </c>
      <c r="I21" s="7">
        <f t="shared" si="1"/>
        <v>0</v>
      </c>
      <c r="J21" s="5">
        <f t="shared" si="2"/>
        <v>95</v>
      </c>
      <c r="K21" s="58">
        <f t="shared" si="3"/>
        <v>-4</v>
      </c>
      <c r="L21" s="58">
        <f t="shared" si="4"/>
        <v>0</v>
      </c>
      <c r="M21" s="58">
        <f t="shared" si="5"/>
        <v>-4</v>
      </c>
      <c r="N21" s="59">
        <f t="shared" si="10"/>
        <v>0</v>
      </c>
      <c r="O21" s="60"/>
      <c r="P21" s="3"/>
      <c r="Q21" s="48"/>
      <c r="R21" s="49"/>
      <c r="S21" s="59">
        <f t="shared" si="11"/>
        <v>0</v>
      </c>
      <c r="T21" s="60"/>
      <c r="U21" s="3"/>
      <c r="V21" s="48"/>
      <c r="W21" s="49"/>
      <c r="X21" s="59">
        <f t="shared" si="12"/>
        <v>0</v>
      </c>
      <c r="Y21" s="60"/>
      <c r="Z21" s="3"/>
      <c r="AA21" s="48"/>
      <c r="AB21" s="49"/>
      <c r="AC21" s="59">
        <f t="shared" si="13"/>
        <v>0</v>
      </c>
      <c r="AD21" s="60"/>
      <c r="AE21" s="3"/>
      <c r="AF21" s="48"/>
      <c r="AG21" s="49"/>
      <c r="AH21" s="59">
        <f t="shared" si="14"/>
        <v>0</v>
      </c>
      <c r="AI21" s="60"/>
      <c r="AJ21" s="3"/>
      <c r="AK21" s="48"/>
      <c r="AL21" s="49"/>
      <c r="AM21" s="59">
        <f t="shared" si="15"/>
        <v>0</v>
      </c>
      <c r="AN21" s="60"/>
      <c r="AO21" s="3"/>
      <c r="AP21" s="48"/>
      <c r="AQ21" s="49"/>
      <c r="AR21" s="59">
        <f t="shared" si="16"/>
        <v>95</v>
      </c>
      <c r="AS21" s="60">
        <v>91</v>
      </c>
      <c r="AT21" s="3">
        <v>0.98</v>
      </c>
      <c r="AU21" s="48"/>
      <c r="AV21" s="49">
        <v>95</v>
      </c>
      <c r="AW21" s="59">
        <f t="shared" si="17"/>
        <v>0</v>
      </c>
      <c r="AX21" s="60"/>
      <c r="AY21" s="3"/>
      <c r="AZ21" s="48"/>
      <c r="BA21" s="49"/>
      <c r="BB21" s="59">
        <f t="shared" si="18"/>
        <v>0</v>
      </c>
      <c r="BC21" s="60"/>
      <c r="BD21" s="3"/>
      <c r="BE21" s="48"/>
      <c r="BF21" s="49"/>
      <c r="BG21" s="59">
        <f t="shared" si="19"/>
        <v>0</v>
      </c>
      <c r="BH21" s="60"/>
      <c r="BI21" s="3"/>
      <c r="BJ21" s="48"/>
      <c r="BK21" s="49"/>
      <c r="BL21" s="59">
        <f t="shared" si="20"/>
        <v>0</v>
      </c>
      <c r="BM21" s="60"/>
      <c r="BN21" s="3"/>
      <c r="BO21" s="48"/>
      <c r="BP21" s="49"/>
      <c r="BQ21" s="59">
        <f t="shared" si="6"/>
        <v>0</v>
      </c>
      <c r="BR21" s="60"/>
      <c r="BS21" s="3"/>
      <c r="BT21" s="48"/>
      <c r="BU21" s="49"/>
      <c r="BV21" s="59"/>
      <c r="BW21" s="60"/>
      <c r="BX21" s="3"/>
      <c r="BY21" s="48"/>
      <c r="BZ21" s="49"/>
      <c r="CA21" s="59"/>
      <c r="CB21" s="60"/>
      <c r="CC21" s="3"/>
      <c r="CD21" s="48"/>
      <c r="CE21" s="49"/>
    </row>
    <row r="22" spans="1:83" ht="12" customHeight="1">
      <c r="A22" s="7">
        <v>61</v>
      </c>
      <c r="B22" s="79" t="s">
        <v>63</v>
      </c>
      <c r="C22" s="9">
        <f t="shared" si="7"/>
        <v>271</v>
      </c>
      <c r="D22" s="7"/>
      <c r="E22" s="7">
        <v>271</v>
      </c>
      <c r="F22" s="9">
        <f t="shared" si="8"/>
        <v>271</v>
      </c>
      <c r="G22" s="9">
        <f t="shared" si="0"/>
        <v>0</v>
      </c>
      <c r="H22" s="57">
        <f t="shared" si="9"/>
        <v>0</v>
      </c>
      <c r="I22" s="7">
        <f t="shared" si="1"/>
        <v>0</v>
      </c>
      <c r="J22" s="5">
        <f t="shared" si="2"/>
        <v>0</v>
      </c>
      <c r="K22" s="58">
        <f t="shared" si="3"/>
        <v>271</v>
      </c>
      <c r="L22" s="58">
        <f t="shared" si="4"/>
        <v>0</v>
      </c>
      <c r="M22" s="58">
        <f t="shared" si="5"/>
        <v>271</v>
      </c>
      <c r="N22" s="59">
        <f t="shared" si="10"/>
        <v>0</v>
      </c>
      <c r="O22" s="60"/>
      <c r="P22" s="3"/>
      <c r="Q22" s="48"/>
      <c r="R22" s="49"/>
      <c r="S22" s="59">
        <f t="shared" si="11"/>
        <v>0</v>
      </c>
      <c r="T22" s="60"/>
      <c r="U22" s="3"/>
      <c r="V22" s="48"/>
      <c r="W22" s="49"/>
      <c r="X22" s="59">
        <f t="shared" si="12"/>
        <v>0</v>
      </c>
      <c r="Y22" s="60"/>
      <c r="Z22" s="3"/>
      <c r="AA22" s="48"/>
      <c r="AB22" s="49"/>
      <c r="AC22" s="59">
        <f t="shared" si="13"/>
        <v>0</v>
      </c>
      <c r="AD22" s="60"/>
      <c r="AE22" s="3"/>
      <c r="AF22" s="48"/>
      <c r="AG22" s="49"/>
      <c r="AH22" s="59">
        <f t="shared" si="14"/>
        <v>0</v>
      </c>
      <c r="AI22" s="60"/>
      <c r="AJ22" s="3"/>
      <c r="AK22" s="48"/>
      <c r="AL22" s="49"/>
      <c r="AM22" s="59">
        <f t="shared" si="15"/>
        <v>0</v>
      </c>
      <c r="AN22" s="60"/>
      <c r="AO22" s="3"/>
      <c r="AP22" s="48"/>
      <c r="AQ22" s="49"/>
      <c r="AR22" s="59">
        <f t="shared" si="16"/>
        <v>0</v>
      </c>
      <c r="AS22" s="60"/>
      <c r="AT22" s="3"/>
      <c r="AU22" s="48"/>
      <c r="AV22" s="49"/>
      <c r="AW22" s="59">
        <f t="shared" si="17"/>
        <v>0</v>
      </c>
      <c r="AX22" s="60"/>
      <c r="AY22" s="3"/>
      <c r="AZ22" s="48"/>
      <c r="BA22" s="49"/>
      <c r="BB22" s="59">
        <f t="shared" si="18"/>
        <v>0</v>
      </c>
      <c r="BC22" s="60"/>
      <c r="BD22" s="3"/>
      <c r="BE22" s="48"/>
      <c r="BF22" s="49"/>
      <c r="BG22" s="59">
        <f t="shared" si="19"/>
        <v>0</v>
      </c>
      <c r="BH22" s="60"/>
      <c r="BI22" s="3"/>
      <c r="BJ22" s="48"/>
      <c r="BK22" s="49"/>
      <c r="BL22" s="59">
        <f t="shared" si="20"/>
        <v>0</v>
      </c>
      <c r="BM22" s="60"/>
      <c r="BN22" s="3"/>
      <c r="BO22" s="48"/>
      <c r="BP22" s="49"/>
      <c r="BQ22" s="59">
        <f t="shared" si="6"/>
        <v>271</v>
      </c>
      <c r="BR22" s="60">
        <v>271</v>
      </c>
      <c r="BS22" s="3">
        <v>1.01</v>
      </c>
      <c r="BT22" s="48"/>
      <c r="BU22" s="49">
        <v>271</v>
      </c>
      <c r="BV22" s="59"/>
      <c r="BW22" s="60"/>
      <c r="BX22" s="3"/>
      <c r="BY22" s="48"/>
      <c r="BZ22" s="49"/>
      <c r="CA22" s="59"/>
      <c r="CB22" s="60"/>
      <c r="CC22" s="3"/>
      <c r="CD22" s="48"/>
      <c r="CE22" s="49"/>
    </row>
    <row r="23" spans="1:83" ht="13.5" customHeight="1">
      <c r="A23" s="7">
        <v>62</v>
      </c>
      <c r="B23" s="79" t="s">
        <v>13</v>
      </c>
      <c r="C23" s="9">
        <f t="shared" si="7"/>
        <v>1942</v>
      </c>
      <c r="D23" s="7">
        <v>600</v>
      </c>
      <c r="E23" s="7">
        <v>1342</v>
      </c>
      <c r="F23" s="9">
        <f t="shared" si="8"/>
        <v>1942</v>
      </c>
      <c r="G23" s="9">
        <f t="shared" si="0"/>
        <v>0</v>
      </c>
      <c r="H23" s="57">
        <f t="shared" si="9"/>
        <v>2992</v>
      </c>
      <c r="I23" s="7">
        <f t="shared" si="1"/>
        <v>600</v>
      </c>
      <c r="J23" s="5">
        <f t="shared" si="2"/>
        <v>2392</v>
      </c>
      <c r="K23" s="58">
        <f t="shared" si="3"/>
        <v>-1050</v>
      </c>
      <c r="L23" s="58">
        <f t="shared" si="4"/>
        <v>0</v>
      </c>
      <c r="M23" s="58">
        <f t="shared" si="5"/>
        <v>-1050</v>
      </c>
      <c r="N23" s="59">
        <f t="shared" si="10"/>
        <v>0</v>
      </c>
      <c r="O23" s="60"/>
      <c r="P23" s="3"/>
      <c r="Q23" s="48"/>
      <c r="R23" s="49"/>
      <c r="S23" s="59">
        <f t="shared" si="11"/>
        <v>0</v>
      </c>
      <c r="T23" s="60"/>
      <c r="U23" s="3"/>
      <c r="V23" s="48"/>
      <c r="W23" s="49"/>
      <c r="X23" s="59">
        <f t="shared" si="12"/>
        <v>0</v>
      </c>
      <c r="Y23" s="60"/>
      <c r="Z23" s="3"/>
      <c r="AA23" s="48"/>
      <c r="AB23" s="49"/>
      <c r="AC23" s="59">
        <f t="shared" si="13"/>
        <v>0</v>
      </c>
      <c r="AD23" s="60"/>
      <c r="AE23" s="3"/>
      <c r="AF23" s="48"/>
      <c r="AG23" s="49"/>
      <c r="AH23" s="59">
        <f t="shared" si="14"/>
        <v>0</v>
      </c>
      <c r="AI23" s="60"/>
      <c r="AJ23" s="3"/>
      <c r="AK23" s="48"/>
      <c r="AL23" s="49"/>
      <c r="AM23" s="59">
        <f t="shared" si="15"/>
        <v>0</v>
      </c>
      <c r="AN23" s="60"/>
      <c r="AO23" s="3"/>
      <c r="AP23" s="48"/>
      <c r="AQ23" s="49"/>
      <c r="AR23" s="59">
        <f t="shared" si="16"/>
        <v>1342</v>
      </c>
      <c r="AS23" s="60">
        <v>1342</v>
      </c>
      <c r="AT23" s="3">
        <v>0.99</v>
      </c>
      <c r="AU23" s="48"/>
      <c r="AV23" s="49">
        <v>1342</v>
      </c>
      <c r="AW23" s="59">
        <f t="shared" si="17"/>
        <v>0</v>
      </c>
      <c r="AX23" s="60"/>
      <c r="AY23" s="3"/>
      <c r="AZ23" s="48"/>
      <c r="BA23" s="49"/>
      <c r="BB23" s="59">
        <f t="shared" si="18"/>
        <v>1650</v>
      </c>
      <c r="BC23" s="60">
        <v>600</v>
      </c>
      <c r="BD23" s="3">
        <v>0.98</v>
      </c>
      <c r="BE23" s="48">
        <v>600</v>
      </c>
      <c r="BF23" s="49">
        <v>1050</v>
      </c>
      <c r="BG23" s="59">
        <f t="shared" si="19"/>
        <v>0</v>
      </c>
      <c r="BH23" s="60"/>
      <c r="BI23" s="3"/>
      <c r="BJ23" s="48"/>
      <c r="BK23" s="49"/>
      <c r="BL23" s="59">
        <f t="shared" si="20"/>
        <v>0</v>
      </c>
      <c r="BM23" s="60"/>
      <c r="BN23" s="3"/>
      <c r="BO23" s="48"/>
      <c r="BP23" s="49"/>
      <c r="BQ23" s="59">
        <f t="shared" si="6"/>
        <v>0</v>
      </c>
      <c r="BR23" s="60"/>
      <c r="BS23" s="3"/>
      <c r="BT23" s="48"/>
      <c r="BU23" s="49"/>
      <c r="BV23" s="59"/>
      <c r="BW23" s="60"/>
      <c r="BX23" s="3"/>
      <c r="BY23" s="48"/>
      <c r="BZ23" s="49"/>
      <c r="CA23" s="59"/>
      <c r="CB23" s="60"/>
      <c r="CC23" s="3"/>
      <c r="CD23" s="48"/>
      <c r="CE23" s="49"/>
    </row>
    <row r="24" spans="1:83" ht="11.25" customHeight="1">
      <c r="A24" s="7">
        <v>63</v>
      </c>
      <c r="B24" s="79" t="s">
        <v>37</v>
      </c>
      <c r="C24" s="9">
        <f t="shared" si="7"/>
        <v>17</v>
      </c>
      <c r="D24" s="7"/>
      <c r="E24" s="7">
        <v>17</v>
      </c>
      <c r="F24" s="9">
        <f t="shared" si="8"/>
        <v>17</v>
      </c>
      <c r="G24" s="9">
        <f t="shared" si="0"/>
        <v>0</v>
      </c>
      <c r="H24" s="57">
        <f t="shared" si="9"/>
        <v>18</v>
      </c>
      <c r="I24" s="7">
        <f t="shared" si="1"/>
        <v>0</v>
      </c>
      <c r="J24" s="5">
        <f t="shared" si="2"/>
        <v>18</v>
      </c>
      <c r="K24" s="58">
        <f t="shared" si="3"/>
        <v>-1</v>
      </c>
      <c r="L24" s="58">
        <f t="shared" si="4"/>
        <v>0</v>
      </c>
      <c r="M24" s="58">
        <f t="shared" si="5"/>
        <v>-1</v>
      </c>
      <c r="N24" s="59">
        <f t="shared" si="10"/>
        <v>0</v>
      </c>
      <c r="O24" s="60"/>
      <c r="P24" s="3"/>
      <c r="Q24" s="48"/>
      <c r="R24" s="49"/>
      <c r="S24" s="59">
        <f t="shared" si="11"/>
        <v>0</v>
      </c>
      <c r="T24" s="60"/>
      <c r="U24" s="3"/>
      <c r="V24" s="48"/>
      <c r="W24" s="49"/>
      <c r="X24" s="59">
        <f t="shared" si="12"/>
        <v>0</v>
      </c>
      <c r="Y24" s="60"/>
      <c r="Z24" s="3"/>
      <c r="AA24" s="48"/>
      <c r="AB24" s="49"/>
      <c r="AC24" s="59">
        <f t="shared" si="13"/>
        <v>0</v>
      </c>
      <c r="AD24" s="60"/>
      <c r="AE24" s="3"/>
      <c r="AF24" s="48"/>
      <c r="AG24" s="49"/>
      <c r="AH24" s="59">
        <f t="shared" si="14"/>
        <v>0</v>
      </c>
      <c r="AI24" s="60"/>
      <c r="AJ24" s="3"/>
      <c r="AK24" s="48"/>
      <c r="AL24" s="49"/>
      <c r="AM24" s="59">
        <f t="shared" si="15"/>
        <v>0</v>
      </c>
      <c r="AN24" s="60"/>
      <c r="AO24" s="3"/>
      <c r="AP24" s="48"/>
      <c r="AQ24" s="49"/>
      <c r="AR24" s="59">
        <f t="shared" si="16"/>
        <v>18</v>
      </c>
      <c r="AS24" s="60">
        <v>17</v>
      </c>
      <c r="AT24" s="3">
        <v>1</v>
      </c>
      <c r="AU24" s="48"/>
      <c r="AV24" s="49">
        <v>18</v>
      </c>
      <c r="AW24" s="59">
        <f t="shared" si="17"/>
        <v>0</v>
      </c>
      <c r="AX24" s="60"/>
      <c r="AY24" s="3"/>
      <c r="AZ24" s="48"/>
      <c r="BA24" s="49"/>
      <c r="BB24" s="59">
        <f t="shared" si="18"/>
        <v>0</v>
      </c>
      <c r="BC24" s="60"/>
      <c r="BD24" s="3"/>
      <c r="BE24" s="48"/>
      <c r="BF24" s="49"/>
      <c r="BG24" s="59">
        <f t="shared" si="19"/>
        <v>0</v>
      </c>
      <c r="BH24" s="60"/>
      <c r="BI24" s="3"/>
      <c r="BJ24" s="48"/>
      <c r="BK24" s="49"/>
      <c r="BL24" s="59">
        <f t="shared" si="20"/>
        <v>0</v>
      </c>
      <c r="BM24" s="60"/>
      <c r="BN24" s="3"/>
      <c r="BO24" s="48"/>
      <c r="BP24" s="49"/>
      <c r="BQ24" s="59">
        <f t="shared" si="6"/>
        <v>0</v>
      </c>
      <c r="BR24" s="60"/>
      <c r="BS24" s="3"/>
      <c r="BT24" s="48"/>
      <c r="BU24" s="49"/>
      <c r="BV24" s="59"/>
      <c r="BW24" s="60"/>
      <c r="BX24" s="3"/>
      <c r="BY24" s="48"/>
      <c r="BZ24" s="49"/>
      <c r="CA24" s="59"/>
      <c r="CB24" s="60"/>
      <c r="CC24" s="3"/>
      <c r="CD24" s="48"/>
      <c r="CE24" s="49"/>
    </row>
    <row r="25" spans="1:83" ht="14.25" customHeight="1">
      <c r="A25" s="7">
        <v>64</v>
      </c>
      <c r="B25" s="79" t="s">
        <v>36</v>
      </c>
      <c r="C25" s="9">
        <f t="shared" si="7"/>
        <v>3600</v>
      </c>
      <c r="D25" s="7"/>
      <c r="E25" s="7">
        <v>3600</v>
      </c>
      <c r="F25" s="9">
        <f t="shared" si="8"/>
        <v>3600</v>
      </c>
      <c r="G25" s="9">
        <f t="shared" si="0"/>
        <v>0</v>
      </c>
      <c r="H25" s="57">
        <f t="shared" si="9"/>
        <v>3600</v>
      </c>
      <c r="I25" s="7">
        <f t="shared" si="1"/>
        <v>0</v>
      </c>
      <c r="J25" s="5">
        <f t="shared" si="2"/>
        <v>3600</v>
      </c>
      <c r="K25" s="58">
        <f t="shared" si="3"/>
        <v>0</v>
      </c>
      <c r="L25" s="58">
        <f t="shared" si="4"/>
        <v>0</v>
      </c>
      <c r="M25" s="58">
        <f t="shared" si="5"/>
        <v>0</v>
      </c>
      <c r="N25" s="59">
        <f t="shared" si="10"/>
        <v>0</v>
      </c>
      <c r="O25" s="60"/>
      <c r="P25" s="3"/>
      <c r="Q25" s="48"/>
      <c r="R25" s="49"/>
      <c r="S25" s="59">
        <f t="shared" si="11"/>
        <v>0</v>
      </c>
      <c r="T25" s="60"/>
      <c r="U25" s="3"/>
      <c r="V25" s="48"/>
      <c r="W25" s="49"/>
      <c r="X25" s="59">
        <f t="shared" si="12"/>
        <v>0</v>
      </c>
      <c r="Y25" s="60"/>
      <c r="Z25" s="3"/>
      <c r="AA25" s="48"/>
      <c r="AB25" s="49"/>
      <c r="AC25" s="59">
        <f t="shared" si="13"/>
        <v>0</v>
      </c>
      <c r="AD25" s="60"/>
      <c r="AE25" s="3"/>
      <c r="AF25" s="48"/>
      <c r="AG25" s="49"/>
      <c r="AH25" s="59">
        <f t="shared" si="14"/>
        <v>0</v>
      </c>
      <c r="AI25" s="60"/>
      <c r="AJ25" s="3"/>
      <c r="AK25" s="48"/>
      <c r="AL25" s="49"/>
      <c r="AM25" s="59">
        <f t="shared" si="15"/>
        <v>0</v>
      </c>
      <c r="AN25" s="60"/>
      <c r="AO25" s="3"/>
      <c r="AP25" s="48"/>
      <c r="AQ25" s="49"/>
      <c r="AR25" s="59">
        <f t="shared" si="16"/>
        <v>0</v>
      </c>
      <c r="AS25" s="60"/>
      <c r="AT25" s="3"/>
      <c r="AU25" s="48"/>
      <c r="AV25" s="49"/>
      <c r="AW25" s="59">
        <f t="shared" si="17"/>
        <v>0</v>
      </c>
      <c r="AX25" s="60"/>
      <c r="AY25" s="3"/>
      <c r="AZ25" s="48"/>
      <c r="BA25" s="49"/>
      <c r="BB25" s="59">
        <f t="shared" si="18"/>
        <v>0</v>
      </c>
      <c r="BC25" s="60"/>
      <c r="BD25" s="3"/>
      <c r="BE25" s="48"/>
      <c r="BF25" s="49"/>
      <c r="BG25" s="59">
        <f t="shared" si="19"/>
        <v>0</v>
      </c>
      <c r="BH25" s="60"/>
      <c r="BI25" s="3"/>
      <c r="BJ25" s="48"/>
      <c r="BK25" s="49"/>
      <c r="BL25" s="59">
        <f t="shared" si="20"/>
        <v>3600</v>
      </c>
      <c r="BM25" s="60">
        <v>3600</v>
      </c>
      <c r="BN25" s="3">
        <v>0.97</v>
      </c>
      <c r="BO25" s="48"/>
      <c r="BP25" s="49">
        <v>3600</v>
      </c>
      <c r="BQ25" s="59">
        <f t="shared" si="6"/>
        <v>0</v>
      </c>
      <c r="BR25" s="60"/>
      <c r="BS25" s="3"/>
      <c r="BT25" s="48"/>
      <c r="BU25" s="49"/>
      <c r="BV25" s="59"/>
      <c r="BW25" s="60"/>
      <c r="BX25" s="3"/>
      <c r="BY25" s="48"/>
      <c r="BZ25" s="49"/>
      <c r="CA25" s="59"/>
      <c r="CB25" s="60"/>
      <c r="CC25" s="3"/>
      <c r="CD25" s="48"/>
      <c r="CE25" s="49"/>
    </row>
    <row r="26" spans="1:83" ht="12" customHeight="1">
      <c r="A26" s="7">
        <v>65</v>
      </c>
      <c r="B26" s="79" t="s">
        <v>33</v>
      </c>
      <c r="C26" s="9">
        <f t="shared" si="7"/>
        <v>50</v>
      </c>
      <c r="D26" s="7">
        <v>50</v>
      </c>
      <c r="E26" s="7"/>
      <c r="F26" s="9">
        <f t="shared" si="8"/>
        <v>50</v>
      </c>
      <c r="G26" s="9">
        <f t="shared" si="0"/>
        <v>0</v>
      </c>
      <c r="H26" s="57">
        <f t="shared" si="9"/>
        <v>100</v>
      </c>
      <c r="I26" s="7">
        <f t="shared" si="1"/>
        <v>50</v>
      </c>
      <c r="J26" s="5">
        <f t="shared" si="2"/>
        <v>50</v>
      </c>
      <c r="K26" s="58">
        <f t="shared" si="3"/>
        <v>-50</v>
      </c>
      <c r="L26" s="58">
        <f t="shared" si="4"/>
        <v>0</v>
      </c>
      <c r="M26" s="58">
        <f t="shared" si="5"/>
        <v>-50</v>
      </c>
      <c r="N26" s="59">
        <f t="shared" si="10"/>
        <v>0</v>
      </c>
      <c r="O26" s="60"/>
      <c r="P26" s="3"/>
      <c r="Q26" s="48"/>
      <c r="R26" s="49"/>
      <c r="S26" s="59">
        <f t="shared" si="11"/>
        <v>0</v>
      </c>
      <c r="T26" s="60"/>
      <c r="U26" s="3"/>
      <c r="V26" s="48"/>
      <c r="W26" s="49"/>
      <c r="X26" s="59">
        <f t="shared" si="12"/>
        <v>0</v>
      </c>
      <c r="Y26" s="60"/>
      <c r="Z26" s="3"/>
      <c r="AA26" s="48"/>
      <c r="AB26" s="49"/>
      <c r="AC26" s="59">
        <f t="shared" si="13"/>
        <v>0</v>
      </c>
      <c r="AD26" s="60"/>
      <c r="AE26" s="3"/>
      <c r="AF26" s="48"/>
      <c r="AG26" s="49"/>
      <c r="AH26" s="59">
        <f t="shared" si="14"/>
        <v>0</v>
      </c>
      <c r="AI26" s="60"/>
      <c r="AJ26" s="3"/>
      <c r="AK26" s="48"/>
      <c r="AL26" s="49"/>
      <c r="AM26" s="59">
        <f t="shared" si="15"/>
        <v>0</v>
      </c>
      <c r="AN26" s="60"/>
      <c r="AO26" s="3"/>
      <c r="AP26" s="48"/>
      <c r="AQ26" s="49"/>
      <c r="AR26" s="59">
        <f t="shared" si="16"/>
        <v>0</v>
      </c>
      <c r="AS26" s="60"/>
      <c r="AT26" s="3"/>
      <c r="AU26" s="48"/>
      <c r="AV26" s="49"/>
      <c r="AW26" s="59">
        <f t="shared" si="17"/>
        <v>0</v>
      </c>
      <c r="AX26" s="60"/>
      <c r="AY26" s="3"/>
      <c r="AZ26" s="48"/>
      <c r="BA26" s="49"/>
      <c r="BB26" s="59">
        <f t="shared" si="18"/>
        <v>0</v>
      </c>
      <c r="BC26" s="60"/>
      <c r="BD26" s="3"/>
      <c r="BE26" s="48"/>
      <c r="BF26" s="49"/>
      <c r="BG26" s="59">
        <f t="shared" si="19"/>
        <v>100</v>
      </c>
      <c r="BH26" s="60">
        <v>50</v>
      </c>
      <c r="BI26" s="3">
        <v>1</v>
      </c>
      <c r="BJ26" s="48">
        <v>50</v>
      </c>
      <c r="BK26" s="49">
        <v>50</v>
      </c>
      <c r="BL26" s="59">
        <f t="shared" si="20"/>
        <v>0</v>
      </c>
      <c r="BM26" s="60"/>
      <c r="BN26" s="3"/>
      <c r="BO26" s="48"/>
      <c r="BP26" s="49"/>
      <c r="BQ26" s="59">
        <f t="shared" si="6"/>
        <v>0</v>
      </c>
      <c r="BR26" s="60"/>
      <c r="BS26" s="3"/>
      <c r="BT26" s="48"/>
      <c r="BU26" s="49"/>
      <c r="BV26" s="59"/>
      <c r="BW26" s="60"/>
      <c r="BX26" s="3"/>
      <c r="BY26" s="48"/>
      <c r="BZ26" s="49"/>
      <c r="CA26" s="59"/>
      <c r="CB26" s="60"/>
      <c r="CC26" s="3"/>
      <c r="CD26" s="48"/>
      <c r="CE26" s="49"/>
    </row>
    <row r="27" spans="1:83" ht="12" customHeight="1">
      <c r="A27" s="7">
        <v>66</v>
      </c>
      <c r="B27" s="79" t="s">
        <v>32</v>
      </c>
      <c r="C27" s="9">
        <f t="shared" si="7"/>
        <v>291</v>
      </c>
      <c r="D27" s="7"/>
      <c r="E27" s="7">
        <v>291</v>
      </c>
      <c r="F27" s="9">
        <f t="shared" si="8"/>
        <v>291</v>
      </c>
      <c r="G27" s="9">
        <f t="shared" si="0"/>
        <v>0</v>
      </c>
      <c r="H27" s="57">
        <f t="shared" si="9"/>
        <v>137</v>
      </c>
      <c r="I27" s="7">
        <f t="shared" si="1"/>
        <v>0</v>
      </c>
      <c r="J27" s="5">
        <f t="shared" si="2"/>
        <v>137</v>
      </c>
      <c r="K27" s="58">
        <f t="shared" si="3"/>
        <v>154</v>
      </c>
      <c r="L27" s="58">
        <f t="shared" si="4"/>
        <v>0</v>
      </c>
      <c r="M27" s="58">
        <f t="shared" si="5"/>
        <v>154</v>
      </c>
      <c r="N27" s="59">
        <f t="shared" si="10"/>
        <v>0</v>
      </c>
      <c r="O27" s="60"/>
      <c r="P27" s="3"/>
      <c r="Q27" s="48"/>
      <c r="R27" s="49"/>
      <c r="S27" s="59">
        <f t="shared" si="11"/>
        <v>0</v>
      </c>
      <c r="T27" s="60"/>
      <c r="U27" s="3"/>
      <c r="V27" s="48"/>
      <c r="W27" s="49"/>
      <c r="X27" s="59">
        <f t="shared" si="12"/>
        <v>0</v>
      </c>
      <c r="Y27" s="60"/>
      <c r="Z27" s="3"/>
      <c r="AA27" s="48"/>
      <c r="AB27" s="49"/>
      <c r="AC27" s="59">
        <f t="shared" si="13"/>
        <v>0</v>
      </c>
      <c r="AD27" s="60"/>
      <c r="AE27" s="3"/>
      <c r="AF27" s="48"/>
      <c r="AG27" s="49"/>
      <c r="AH27" s="59">
        <f t="shared" si="14"/>
        <v>0</v>
      </c>
      <c r="AI27" s="60"/>
      <c r="AJ27" s="3"/>
      <c r="AK27" s="48"/>
      <c r="AL27" s="49"/>
      <c r="AM27" s="59">
        <f t="shared" si="15"/>
        <v>0</v>
      </c>
      <c r="AN27" s="60"/>
      <c r="AO27" s="3"/>
      <c r="AP27" s="48"/>
      <c r="AQ27" s="49"/>
      <c r="AR27" s="59">
        <f t="shared" si="16"/>
        <v>0</v>
      </c>
      <c r="AS27" s="60"/>
      <c r="AT27" s="3"/>
      <c r="AU27" s="48"/>
      <c r="AV27" s="49"/>
      <c r="AW27" s="59">
        <f t="shared" si="17"/>
        <v>0</v>
      </c>
      <c r="AX27" s="60"/>
      <c r="AY27" s="3"/>
      <c r="AZ27" s="48"/>
      <c r="BA27" s="49"/>
      <c r="BB27" s="59">
        <f t="shared" si="18"/>
        <v>0</v>
      </c>
      <c r="BC27" s="60"/>
      <c r="BD27" s="3"/>
      <c r="BE27" s="48"/>
      <c r="BF27" s="49"/>
      <c r="BG27" s="59">
        <f t="shared" si="19"/>
        <v>137</v>
      </c>
      <c r="BH27" s="60">
        <v>0</v>
      </c>
      <c r="BI27" s="3">
        <v>1</v>
      </c>
      <c r="BJ27" s="48"/>
      <c r="BK27" s="49">
        <v>137</v>
      </c>
      <c r="BL27" s="59">
        <f t="shared" si="20"/>
        <v>0</v>
      </c>
      <c r="BM27" s="60"/>
      <c r="BN27" s="3"/>
      <c r="BO27" s="48"/>
      <c r="BP27" s="49"/>
      <c r="BQ27" s="59">
        <f t="shared" si="6"/>
        <v>291</v>
      </c>
      <c r="BR27" s="60">
        <v>291</v>
      </c>
      <c r="BS27" s="3">
        <v>1.084</v>
      </c>
      <c r="BT27" s="48"/>
      <c r="BU27" s="49">
        <v>291</v>
      </c>
      <c r="BV27" s="59"/>
      <c r="BW27" s="60"/>
      <c r="BX27" s="3"/>
      <c r="BY27" s="48"/>
      <c r="BZ27" s="49"/>
      <c r="CA27" s="59"/>
      <c r="CB27" s="60"/>
      <c r="CC27" s="3"/>
      <c r="CD27" s="48"/>
      <c r="CE27" s="49"/>
    </row>
    <row r="28" spans="1:83" ht="12" customHeight="1">
      <c r="A28" s="7">
        <v>67</v>
      </c>
      <c r="B28" s="79" t="s">
        <v>64</v>
      </c>
      <c r="C28" s="9">
        <f t="shared" si="7"/>
        <v>140</v>
      </c>
      <c r="D28" s="7">
        <v>140</v>
      </c>
      <c r="E28" s="7"/>
      <c r="F28" s="9">
        <f t="shared" si="8"/>
        <v>140</v>
      </c>
      <c r="G28" s="9">
        <f t="shared" si="0"/>
        <v>0</v>
      </c>
      <c r="H28" s="57">
        <f t="shared" si="9"/>
        <v>258</v>
      </c>
      <c r="I28" s="7">
        <f t="shared" si="1"/>
        <v>140</v>
      </c>
      <c r="J28" s="5">
        <f t="shared" si="2"/>
        <v>118</v>
      </c>
      <c r="K28" s="58">
        <f t="shared" si="3"/>
        <v>-118</v>
      </c>
      <c r="L28" s="58">
        <f t="shared" si="4"/>
        <v>0</v>
      </c>
      <c r="M28" s="58">
        <f t="shared" si="5"/>
        <v>-118</v>
      </c>
      <c r="N28" s="59">
        <f t="shared" si="10"/>
        <v>0</v>
      </c>
      <c r="O28" s="60"/>
      <c r="P28" s="3"/>
      <c r="Q28" s="48"/>
      <c r="R28" s="49"/>
      <c r="S28" s="59">
        <f t="shared" si="11"/>
        <v>0</v>
      </c>
      <c r="T28" s="60"/>
      <c r="U28" s="3"/>
      <c r="V28" s="48"/>
      <c r="W28" s="49"/>
      <c r="X28" s="59">
        <f t="shared" si="12"/>
        <v>0</v>
      </c>
      <c r="Y28" s="60"/>
      <c r="Z28" s="3"/>
      <c r="AA28" s="48"/>
      <c r="AB28" s="49"/>
      <c r="AC28" s="59">
        <f t="shared" si="13"/>
        <v>0</v>
      </c>
      <c r="AD28" s="60"/>
      <c r="AE28" s="3"/>
      <c r="AF28" s="48"/>
      <c r="AG28" s="49"/>
      <c r="AH28" s="59">
        <f t="shared" si="14"/>
        <v>0</v>
      </c>
      <c r="AI28" s="60"/>
      <c r="AJ28" s="3"/>
      <c r="AK28" s="48"/>
      <c r="AL28" s="49"/>
      <c r="AM28" s="59">
        <f t="shared" si="15"/>
        <v>0</v>
      </c>
      <c r="AN28" s="60"/>
      <c r="AO28" s="3"/>
      <c r="AP28" s="48"/>
      <c r="AQ28" s="49"/>
      <c r="AR28" s="59">
        <f t="shared" si="16"/>
        <v>0</v>
      </c>
      <c r="AS28" s="60"/>
      <c r="AT28" s="3"/>
      <c r="AU28" s="48"/>
      <c r="AV28" s="49"/>
      <c r="AW28" s="59">
        <f t="shared" si="17"/>
        <v>0</v>
      </c>
      <c r="AX28" s="60"/>
      <c r="AY28" s="3"/>
      <c r="AZ28" s="48"/>
      <c r="BA28" s="49"/>
      <c r="BB28" s="59">
        <f t="shared" si="18"/>
        <v>0</v>
      </c>
      <c r="BC28" s="60"/>
      <c r="BD28" s="3"/>
      <c r="BE28" s="48"/>
      <c r="BF28" s="49"/>
      <c r="BG28" s="59">
        <f t="shared" si="19"/>
        <v>258</v>
      </c>
      <c r="BH28" s="60">
        <v>140</v>
      </c>
      <c r="BI28" s="3">
        <v>1</v>
      </c>
      <c r="BJ28" s="48">
        <v>140</v>
      </c>
      <c r="BK28" s="49">
        <v>118</v>
      </c>
      <c r="BL28" s="59">
        <f t="shared" si="20"/>
        <v>0</v>
      </c>
      <c r="BM28" s="60"/>
      <c r="BN28" s="3"/>
      <c r="BO28" s="48"/>
      <c r="BP28" s="49"/>
      <c r="BQ28" s="59">
        <f t="shared" si="6"/>
        <v>0</v>
      </c>
      <c r="BR28" s="60"/>
      <c r="BS28" s="3"/>
      <c r="BT28" s="48"/>
      <c r="BU28" s="49"/>
      <c r="BV28" s="59"/>
      <c r="BW28" s="60"/>
      <c r="BX28" s="3"/>
      <c r="BY28" s="48"/>
      <c r="BZ28" s="49"/>
      <c r="CA28" s="59"/>
      <c r="CB28" s="60"/>
      <c r="CC28" s="3"/>
      <c r="CD28" s="48"/>
      <c r="CE28" s="49"/>
    </row>
    <row r="29" spans="1:83" ht="12" customHeight="1">
      <c r="A29" s="7">
        <v>68</v>
      </c>
      <c r="B29" s="79" t="s">
        <v>65</v>
      </c>
      <c r="C29" s="9">
        <f t="shared" si="7"/>
        <v>62</v>
      </c>
      <c r="D29" s="7">
        <v>62</v>
      </c>
      <c r="E29" s="7"/>
      <c r="F29" s="9">
        <f t="shared" si="8"/>
        <v>0</v>
      </c>
      <c r="G29" s="9">
        <f t="shared" si="0"/>
        <v>62</v>
      </c>
      <c r="H29" s="57">
        <f t="shared" si="9"/>
        <v>88</v>
      </c>
      <c r="I29" s="7">
        <f t="shared" si="1"/>
        <v>0</v>
      </c>
      <c r="J29" s="5">
        <f t="shared" si="2"/>
        <v>88</v>
      </c>
      <c r="K29" s="58">
        <f t="shared" si="3"/>
        <v>-26</v>
      </c>
      <c r="L29" s="58">
        <f t="shared" si="4"/>
        <v>62</v>
      </c>
      <c r="M29" s="58">
        <f t="shared" si="5"/>
        <v>-88</v>
      </c>
      <c r="N29" s="59">
        <f t="shared" si="10"/>
        <v>0</v>
      </c>
      <c r="O29" s="60"/>
      <c r="P29" s="3"/>
      <c r="Q29" s="48"/>
      <c r="R29" s="49"/>
      <c r="S29" s="59">
        <f t="shared" si="11"/>
        <v>0</v>
      </c>
      <c r="T29" s="60"/>
      <c r="U29" s="3"/>
      <c r="V29" s="48"/>
      <c r="W29" s="49"/>
      <c r="X29" s="59">
        <f t="shared" si="12"/>
        <v>88</v>
      </c>
      <c r="Y29" s="60">
        <v>0</v>
      </c>
      <c r="Z29" s="3">
        <v>1</v>
      </c>
      <c r="AA29" s="48"/>
      <c r="AB29" s="49">
        <v>88</v>
      </c>
      <c r="AC29" s="59">
        <f t="shared" si="13"/>
        <v>0</v>
      </c>
      <c r="AD29" s="60"/>
      <c r="AE29" s="3"/>
      <c r="AF29" s="48"/>
      <c r="AG29" s="49"/>
      <c r="AH29" s="59">
        <f t="shared" si="14"/>
        <v>0</v>
      </c>
      <c r="AI29" s="60"/>
      <c r="AJ29" s="3"/>
      <c r="AK29" s="48"/>
      <c r="AL29" s="49"/>
      <c r="AM29" s="59">
        <f t="shared" si="15"/>
        <v>0</v>
      </c>
      <c r="AN29" s="60"/>
      <c r="AO29" s="3"/>
      <c r="AP29" s="48"/>
      <c r="AQ29" s="49"/>
      <c r="AR29" s="59">
        <f t="shared" si="16"/>
        <v>0</v>
      </c>
      <c r="AS29" s="60"/>
      <c r="AT29" s="3"/>
      <c r="AU29" s="48"/>
      <c r="AV29" s="49"/>
      <c r="AW29" s="59">
        <f t="shared" si="17"/>
        <v>0</v>
      </c>
      <c r="AX29" s="60"/>
      <c r="AY29" s="3"/>
      <c r="AZ29" s="48"/>
      <c r="BA29" s="49"/>
      <c r="BB29" s="59">
        <f t="shared" si="18"/>
        <v>0</v>
      </c>
      <c r="BC29" s="60"/>
      <c r="BD29" s="3"/>
      <c r="BE29" s="48"/>
      <c r="BF29" s="49"/>
      <c r="BG29" s="59">
        <f t="shared" si="19"/>
        <v>0</v>
      </c>
      <c r="BH29" s="60"/>
      <c r="BI29" s="3"/>
      <c r="BJ29" s="48"/>
      <c r="BK29" s="49"/>
      <c r="BL29" s="59">
        <f t="shared" si="20"/>
        <v>0</v>
      </c>
      <c r="BM29" s="60"/>
      <c r="BN29" s="3"/>
      <c r="BO29" s="48"/>
      <c r="BP29" s="49"/>
      <c r="BQ29" s="59">
        <f t="shared" si="6"/>
        <v>0</v>
      </c>
      <c r="BR29" s="60"/>
      <c r="BS29" s="3"/>
      <c r="BT29" s="48"/>
      <c r="BU29" s="49"/>
      <c r="BV29" s="59"/>
      <c r="BW29" s="60"/>
      <c r="BX29" s="3"/>
      <c r="BY29" s="48"/>
      <c r="BZ29" s="49"/>
      <c r="CA29" s="59"/>
      <c r="CB29" s="60"/>
      <c r="CC29" s="3"/>
      <c r="CD29" s="48"/>
      <c r="CE29" s="49"/>
    </row>
    <row r="30" spans="1:83" ht="12" customHeight="1">
      <c r="A30" s="7">
        <v>69</v>
      </c>
      <c r="B30" s="79" t="s">
        <v>66</v>
      </c>
      <c r="C30" s="9">
        <f t="shared" si="7"/>
        <v>396</v>
      </c>
      <c r="D30" s="7">
        <v>94</v>
      </c>
      <c r="E30" s="7">
        <v>302</v>
      </c>
      <c r="F30" s="9">
        <f t="shared" si="8"/>
        <v>302</v>
      </c>
      <c r="G30" s="9">
        <f t="shared" si="0"/>
        <v>94</v>
      </c>
      <c r="H30" s="57">
        <f t="shared" si="9"/>
        <v>302</v>
      </c>
      <c r="I30" s="7">
        <f t="shared" si="1"/>
        <v>0</v>
      </c>
      <c r="J30" s="5">
        <f t="shared" si="2"/>
        <v>302</v>
      </c>
      <c r="K30" s="58">
        <f t="shared" si="3"/>
        <v>94</v>
      </c>
      <c r="L30" s="58">
        <f t="shared" si="4"/>
        <v>94</v>
      </c>
      <c r="M30" s="58">
        <f t="shared" si="5"/>
        <v>0</v>
      </c>
      <c r="N30" s="59">
        <f t="shared" si="10"/>
        <v>0</v>
      </c>
      <c r="O30" s="60"/>
      <c r="P30" s="3"/>
      <c r="Q30" s="48"/>
      <c r="R30" s="49"/>
      <c r="S30" s="59">
        <f t="shared" si="11"/>
        <v>302</v>
      </c>
      <c r="T30" s="60">
        <v>302</v>
      </c>
      <c r="U30" s="3">
        <v>0.7</v>
      </c>
      <c r="V30" s="48"/>
      <c r="W30" s="49">
        <v>302</v>
      </c>
      <c r="X30" s="59">
        <f t="shared" si="12"/>
        <v>0</v>
      </c>
      <c r="Y30" s="60"/>
      <c r="Z30" s="3"/>
      <c r="AA30" s="48"/>
      <c r="AB30" s="49"/>
      <c r="AC30" s="59">
        <f t="shared" si="13"/>
        <v>0</v>
      </c>
      <c r="AD30" s="60"/>
      <c r="AE30" s="3"/>
      <c r="AF30" s="48"/>
      <c r="AG30" s="49"/>
      <c r="AH30" s="59">
        <f t="shared" si="14"/>
        <v>0</v>
      </c>
      <c r="AI30" s="60"/>
      <c r="AJ30" s="3"/>
      <c r="AK30" s="48"/>
      <c r="AL30" s="49"/>
      <c r="AM30" s="59">
        <f t="shared" si="15"/>
        <v>0</v>
      </c>
      <c r="AN30" s="60"/>
      <c r="AO30" s="3"/>
      <c r="AP30" s="48"/>
      <c r="AQ30" s="49"/>
      <c r="AR30" s="59">
        <f t="shared" si="16"/>
        <v>0</v>
      </c>
      <c r="AS30" s="60"/>
      <c r="AT30" s="3"/>
      <c r="AU30" s="48"/>
      <c r="AV30" s="49"/>
      <c r="AW30" s="59">
        <f t="shared" si="17"/>
        <v>0</v>
      </c>
      <c r="AX30" s="60"/>
      <c r="AY30" s="3"/>
      <c r="AZ30" s="48"/>
      <c r="BA30" s="49"/>
      <c r="BB30" s="59">
        <f t="shared" si="18"/>
        <v>0</v>
      </c>
      <c r="BC30" s="60"/>
      <c r="BD30" s="3"/>
      <c r="BE30" s="48"/>
      <c r="BF30" s="49"/>
      <c r="BG30" s="59">
        <f t="shared" si="19"/>
        <v>0</v>
      </c>
      <c r="BH30" s="60"/>
      <c r="BI30" s="3"/>
      <c r="BJ30" s="48"/>
      <c r="BK30" s="49"/>
      <c r="BL30" s="59">
        <f t="shared" si="20"/>
        <v>0</v>
      </c>
      <c r="BM30" s="60"/>
      <c r="BN30" s="3"/>
      <c r="BO30" s="48"/>
      <c r="BP30" s="49"/>
      <c r="BQ30" s="59">
        <f t="shared" si="6"/>
        <v>0</v>
      </c>
      <c r="BR30" s="60"/>
      <c r="BS30" s="3"/>
      <c r="BT30" s="48"/>
      <c r="BU30" s="49"/>
      <c r="BV30" s="59"/>
      <c r="BW30" s="60"/>
      <c r="BX30" s="3"/>
      <c r="BY30" s="48"/>
      <c r="BZ30" s="49"/>
      <c r="CA30" s="59"/>
      <c r="CB30" s="60"/>
      <c r="CC30" s="3"/>
      <c r="CD30" s="48"/>
      <c r="CE30" s="49"/>
    </row>
    <row r="31" spans="1:83" ht="12" customHeight="1">
      <c r="A31" s="7">
        <v>70</v>
      </c>
      <c r="B31" s="79" t="s">
        <v>39</v>
      </c>
      <c r="C31" s="9">
        <f t="shared" si="7"/>
        <v>349</v>
      </c>
      <c r="D31" s="7"/>
      <c r="E31" s="7">
        <v>349</v>
      </c>
      <c r="F31" s="9">
        <f t="shared" si="8"/>
        <v>349</v>
      </c>
      <c r="G31" s="9">
        <f t="shared" si="0"/>
        <v>0</v>
      </c>
      <c r="H31" s="57">
        <f t="shared" si="9"/>
        <v>370</v>
      </c>
      <c r="I31" s="7">
        <f t="shared" si="1"/>
        <v>0</v>
      </c>
      <c r="J31" s="5">
        <f t="shared" si="2"/>
        <v>370</v>
      </c>
      <c r="K31" s="58">
        <f t="shared" si="3"/>
        <v>-21</v>
      </c>
      <c r="L31" s="58">
        <f t="shared" si="4"/>
        <v>0</v>
      </c>
      <c r="M31" s="58">
        <f t="shared" si="5"/>
        <v>-21</v>
      </c>
      <c r="N31" s="59">
        <f t="shared" si="10"/>
        <v>0</v>
      </c>
      <c r="O31" s="60"/>
      <c r="P31" s="3"/>
      <c r="Q31" s="48"/>
      <c r="R31" s="49"/>
      <c r="S31" s="59">
        <f t="shared" si="11"/>
        <v>0</v>
      </c>
      <c r="T31" s="60"/>
      <c r="U31" s="3"/>
      <c r="V31" s="48"/>
      <c r="W31" s="49"/>
      <c r="X31" s="59">
        <f t="shared" si="12"/>
        <v>0</v>
      </c>
      <c r="Y31" s="60"/>
      <c r="Z31" s="3"/>
      <c r="AA31" s="48"/>
      <c r="AB31" s="49"/>
      <c r="AC31" s="59">
        <f t="shared" si="13"/>
        <v>0</v>
      </c>
      <c r="AD31" s="60"/>
      <c r="AE31" s="3"/>
      <c r="AF31" s="48"/>
      <c r="AG31" s="49"/>
      <c r="AH31" s="59">
        <f t="shared" si="14"/>
        <v>0</v>
      </c>
      <c r="AI31" s="60"/>
      <c r="AJ31" s="3"/>
      <c r="AK31" s="48"/>
      <c r="AL31" s="49"/>
      <c r="AM31" s="59">
        <f t="shared" si="15"/>
        <v>0</v>
      </c>
      <c r="AN31" s="60"/>
      <c r="AO31" s="3"/>
      <c r="AP31" s="48"/>
      <c r="AQ31" s="49"/>
      <c r="AR31" s="59">
        <f t="shared" si="16"/>
        <v>370</v>
      </c>
      <c r="AS31" s="60">
        <v>349</v>
      </c>
      <c r="AT31" s="3">
        <v>1</v>
      </c>
      <c r="AU31" s="48"/>
      <c r="AV31" s="49">
        <v>370</v>
      </c>
      <c r="AW31" s="59">
        <f t="shared" si="17"/>
        <v>0</v>
      </c>
      <c r="AX31" s="60"/>
      <c r="AY31" s="3"/>
      <c r="AZ31" s="48"/>
      <c r="BA31" s="49"/>
      <c r="BB31" s="59">
        <f t="shared" si="18"/>
        <v>0</v>
      </c>
      <c r="BC31" s="60"/>
      <c r="BD31" s="3"/>
      <c r="BE31" s="48"/>
      <c r="BF31" s="49"/>
      <c r="BG31" s="59">
        <f t="shared" si="19"/>
        <v>0</v>
      </c>
      <c r="BH31" s="60"/>
      <c r="BI31" s="3"/>
      <c r="BJ31" s="48"/>
      <c r="BK31" s="49"/>
      <c r="BL31" s="59">
        <f t="shared" si="20"/>
        <v>0</v>
      </c>
      <c r="BM31" s="60"/>
      <c r="BN31" s="3"/>
      <c r="BO31" s="48"/>
      <c r="BP31" s="49"/>
      <c r="BQ31" s="59">
        <f t="shared" si="6"/>
        <v>0</v>
      </c>
      <c r="BR31" s="60"/>
      <c r="BS31" s="3"/>
      <c r="BT31" s="48"/>
      <c r="BU31" s="49"/>
      <c r="BV31" s="59"/>
      <c r="BW31" s="60"/>
      <c r="BX31" s="3"/>
      <c r="BY31" s="48"/>
      <c r="BZ31" s="49"/>
      <c r="CA31" s="59"/>
      <c r="CB31" s="60"/>
      <c r="CC31" s="3"/>
      <c r="CD31" s="48"/>
      <c r="CE31" s="49"/>
    </row>
    <row r="32" spans="1:83" ht="12" customHeight="1">
      <c r="A32" s="7">
        <v>71</v>
      </c>
      <c r="B32" s="79" t="s">
        <v>38</v>
      </c>
      <c r="C32" s="9">
        <f t="shared" si="7"/>
        <v>372</v>
      </c>
      <c r="D32" s="7"/>
      <c r="E32" s="7">
        <v>372</v>
      </c>
      <c r="F32" s="9">
        <f t="shared" si="8"/>
        <v>372</v>
      </c>
      <c r="G32" s="9">
        <f t="shared" si="0"/>
        <v>0</v>
      </c>
      <c r="H32" s="57">
        <f t="shared" si="9"/>
        <v>0</v>
      </c>
      <c r="I32" s="7">
        <f t="shared" si="1"/>
        <v>0</v>
      </c>
      <c r="J32" s="5">
        <f t="shared" si="2"/>
        <v>0</v>
      </c>
      <c r="K32" s="58">
        <f t="shared" si="3"/>
        <v>372</v>
      </c>
      <c r="L32" s="58">
        <f t="shared" si="4"/>
        <v>0</v>
      </c>
      <c r="M32" s="58">
        <f t="shared" si="5"/>
        <v>372</v>
      </c>
      <c r="N32" s="59">
        <f t="shared" si="10"/>
        <v>0</v>
      </c>
      <c r="O32" s="60"/>
      <c r="P32" s="3"/>
      <c r="Q32" s="48"/>
      <c r="R32" s="49"/>
      <c r="S32" s="59">
        <f t="shared" si="11"/>
        <v>0</v>
      </c>
      <c r="T32" s="60"/>
      <c r="U32" s="3"/>
      <c r="V32" s="48"/>
      <c r="W32" s="49"/>
      <c r="X32" s="59">
        <f t="shared" si="12"/>
        <v>0</v>
      </c>
      <c r="Y32" s="60"/>
      <c r="Z32" s="3"/>
      <c r="AA32" s="48"/>
      <c r="AB32" s="49"/>
      <c r="AC32" s="59">
        <f t="shared" si="13"/>
        <v>0</v>
      </c>
      <c r="AD32" s="60"/>
      <c r="AE32" s="3"/>
      <c r="AF32" s="48"/>
      <c r="AG32" s="49"/>
      <c r="AH32" s="59">
        <f t="shared" si="14"/>
        <v>0</v>
      </c>
      <c r="AI32" s="60"/>
      <c r="AJ32" s="3"/>
      <c r="AK32" s="48"/>
      <c r="AL32" s="49"/>
      <c r="AM32" s="59">
        <f t="shared" si="15"/>
        <v>0</v>
      </c>
      <c r="AN32" s="60"/>
      <c r="AO32" s="3"/>
      <c r="AP32" s="48"/>
      <c r="AQ32" s="49"/>
      <c r="AR32" s="59">
        <f t="shared" si="16"/>
        <v>0</v>
      </c>
      <c r="AS32" s="60"/>
      <c r="AT32" s="3"/>
      <c r="AU32" s="48"/>
      <c r="AV32" s="49"/>
      <c r="AW32" s="59">
        <f t="shared" si="17"/>
        <v>0</v>
      </c>
      <c r="AX32" s="60"/>
      <c r="AY32" s="3"/>
      <c r="AZ32" s="48"/>
      <c r="BA32" s="49"/>
      <c r="BB32" s="59">
        <f t="shared" si="18"/>
        <v>0</v>
      </c>
      <c r="BC32" s="60"/>
      <c r="BD32" s="3"/>
      <c r="BE32" s="48"/>
      <c r="BF32" s="49"/>
      <c r="BG32" s="59">
        <f t="shared" si="19"/>
        <v>0</v>
      </c>
      <c r="BH32" s="60"/>
      <c r="BI32" s="3"/>
      <c r="BJ32" s="48"/>
      <c r="BK32" s="49"/>
      <c r="BL32" s="59">
        <f t="shared" si="20"/>
        <v>0</v>
      </c>
      <c r="BM32" s="60"/>
      <c r="BN32" s="3"/>
      <c r="BO32" s="48"/>
      <c r="BP32" s="49"/>
      <c r="BQ32" s="59">
        <f t="shared" si="6"/>
        <v>372</v>
      </c>
      <c r="BR32" s="60">
        <v>372</v>
      </c>
      <c r="BS32" s="3">
        <v>1</v>
      </c>
      <c r="BT32" s="48"/>
      <c r="BU32" s="49">
        <v>372</v>
      </c>
      <c r="BV32" s="59"/>
      <c r="BW32" s="60"/>
      <c r="BX32" s="3"/>
      <c r="BY32" s="48"/>
      <c r="BZ32" s="49"/>
      <c r="CA32" s="59"/>
      <c r="CB32" s="60"/>
      <c r="CC32" s="3"/>
      <c r="CD32" s="48"/>
      <c r="CE32" s="49"/>
    </row>
    <row r="33" spans="1:83" ht="12" customHeight="1">
      <c r="A33" s="7">
        <v>72</v>
      </c>
      <c r="B33" s="79" t="s">
        <v>3</v>
      </c>
      <c r="C33" s="9">
        <f t="shared" si="7"/>
        <v>0</v>
      </c>
      <c r="D33" s="7"/>
      <c r="E33" s="7"/>
      <c r="F33" s="9">
        <f t="shared" si="8"/>
        <v>0</v>
      </c>
      <c r="G33" s="9">
        <f t="shared" si="0"/>
        <v>0</v>
      </c>
      <c r="H33" s="57">
        <f t="shared" si="9"/>
        <v>0</v>
      </c>
      <c r="I33" s="7">
        <f t="shared" si="1"/>
        <v>0</v>
      </c>
      <c r="J33" s="5">
        <f t="shared" si="2"/>
        <v>0</v>
      </c>
      <c r="K33" s="58">
        <f t="shared" si="3"/>
        <v>0</v>
      </c>
      <c r="L33" s="58">
        <f t="shared" si="4"/>
        <v>0</v>
      </c>
      <c r="M33" s="58">
        <f t="shared" si="5"/>
        <v>0</v>
      </c>
      <c r="N33" s="59">
        <f t="shared" si="10"/>
        <v>0</v>
      </c>
      <c r="O33" s="60"/>
      <c r="P33" s="3"/>
      <c r="Q33" s="48"/>
      <c r="R33" s="49"/>
      <c r="S33" s="59">
        <f t="shared" si="11"/>
        <v>0</v>
      </c>
      <c r="T33" s="60"/>
      <c r="U33" s="3"/>
      <c r="V33" s="48"/>
      <c r="W33" s="49"/>
      <c r="X33" s="59">
        <f t="shared" si="12"/>
        <v>0</v>
      </c>
      <c r="Y33" s="60"/>
      <c r="Z33" s="3"/>
      <c r="AA33" s="48"/>
      <c r="AB33" s="49"/>
      <c r="AC33" s="59">
        <f t="shared" si="13"/>
        <v>0</v>
      </c>
      <c r="AD33" s="60"/>
      <c r="AE33" s="3"/>
      <c r="AF33" s="48"/>
      <c r="AG33" s="49"/>
      <c r="AH33" s="59">
        <f t="shared" si="14"/>
        <v>0</v>
      </c>
      <c r="AI33" s="60"/>
      <c r="AJ33" s="3"/>
      <c r="AK33" s="48"/>
      <c r="AL33" s="49"/>
      <c r="AM33" s="59">
        <f t="shared" si="15"/>
        <v>0</v>
      </c>
      <c r="AN33" s="60"/>
      <c r="AO33" s="3"/>
      <c r="AP33" s="48"/>
      <c r="AQ33" s="49"/>
      <c r="AR33" s="59">
        <f t="shared" si="16"/>
        <v>0</v>
      </c>
      <c r="AS33" s="60"/>
      <c r="AT33" s="3"/>
      <c r="AU33" s="48"/>
      <c r="AV33" s="49"/>
      <c r="AW33" s="59">
        <f t="shared" si="17"/>
        <v>0</v>
      </c>
      <c r="AX33" s="60"/>
      <c r="AY33" s="3"/>
      <c r="AZ33" s="48"/>
      <c r="BA33" s="49"/>
      <c r="BB33" s="59">
        <f t="shared" si="18"/>
        <v>0</v>
      </c>
      <c r="BC33" s="60"/>
      <c r="BD33" s="3"/>
      <c r="BE33" s="48"/>
      <c r="BF33" s="49"/>
      <c r="BG33" s="59">
        <f t="shared" si="19"/>
        <v>0</v>
      </c>
      <c r="BH33" s="60"/>
      <c r="BI33" s="3"/>
      <c r="BJ33" s="48"/>
      <c r="BK33" s="49"/>
      <c r="BL33" s="59">
        <f t="shared" si="20"/>
        <v>0</v>
      </c>
      <c r="BM33" s="60"/>
      <c r="BN33" s="3"/>
      <c r="BO33" s="48"/>
      <c r="BP33" s="49"/>
      <c r="BQ33" s="59">
        <f t="shared" si="6"/>
        <v>0</v>
      </c>
      <c r="BR33" s="60"/>
      <c r="BS33" s="3"/>
      <c r="BT33" s="48"/>
      <c r="BU33" s="49"/>
      <c r="BV33" s="59"/>
      <c r="BW33" s="60"/>
      <c r="BX33" s="3"/>
      <c r="BY33" s="48"/>
      <c r="BZ33" s="49"/>
      <c r="CA33" s="59"/>
      <c r="CB33" s="60"/>
      <c r="CC33" s="3"/>
      <c r="CD33" s="48"/>
      <c r="CE33" s="49"/>
    </row>
    <row r="34" spans="1:83" ht="12" customHeight="1">
      <c r="A34" s="7">
        <v>73</v>
      </c>
      <c r="B34" s="79" t="s">
        <v>43</v>
      </c>
      <c r="C34" s="9">
        <f t="shared" si="7"/>
        <v>400</v>
      </c>
      <c r="D34" s="7"/>
      <c r="E34" s="7">
        <v>400</v>
      </c>
      <c r="F34" s="9">
        <f t="shared" si="8"/>
        <v>400</v>
      </c>
      <c r="G34" s="9">
        <f t="shared" si="0"/>
        <v>0</v>
      </c>
      <c r="H34" s="57">
        <f t="shared" si="9"/>
        <v>36</v>
      </c>
      <c r="I34" s="7">
        <f t="shared" si="1"/>
        <v>36</v>
      </c>
      <c r="J34" s="5">
        <f t="shared" si="2"/>
        <v>0</v>
      </c>
      <c r="K34" s="58">
        <f t="shared" si="3"/>
        <v>364</v>
      </c>
      <c r="L34" s="58">
        <f t="shared" si="4"/>
        <v>-36</v>
      </c>
      <c r="M34" s="58">
        <f t="shared" si="5"/>
        <v>400</v>
      </c>
      <c r="N34" s="59">
        <f t="shared" si="10"/>
        <v>0</v>
      </c>
      <c r="O34" s="60"/>
      <c r="P34" s="3"/>
      <c r="Q34" s="48"/>
      <c r="R34" s="49"/>
      <c r="S34" s="59">
        <f t="shared" si="11"/>
        <v>0</v>
      </c>
      <c r="T34" s="60"/>
      <c r="U34" s="3"/>
      <c r="V34" s="48"/>
      <c r="W34" s="49"/>
      <c r="X34" s="59">
        <f t="shared" si="12"/>
        <v>0</v>
      </c>
      <c r="Y34" s="60"/>
      <c r="Z34" s="3"/>
      <c r="AA34" s="48"/>
      <c r="AB34" s="49"/>
      <c r="AC34" s="59">
        <f t="shared" si="13"/>
        <v>0</v>
      </c>
      <c r="AD34" s="60"/>
      <c r="AE34" s="3"/>
      <c r="AF34" s="48"/>
      <c r="AG34" s="49"/>
      <c r="AH34" s="59">
        <f t="shared" si="14"/>
        <v>0</v>
      </c>
      <c r="AI34" s="60"/>
      <c r="AJ34" s="3"/>
      <c r="AK34" s="48"/>
      <c r="AL34" s="49"/>
      <c r="AM34" s="59">
        <f t="shared" si="15"/>
        <v>0</v>
      </c>
      <c r="AN34" s="60"/>
      <c r="AO34" s="3"/>
      <c r="AP34" s="48"/>
      <c r="AQ34" s="49"/>
      <c r="AR34" s="59">
        <f t="shared" si="16"/>
        <v>0</v>
      </c>
      <c r="AS34" s="60"/>
      <c r="AT34" s="3"/>
      <c r="AU34" s="48"/>
      <c r="AV34" s="49"/>
      <c r="AW34" s="59">
        <f t="shared" si="17"/>
        <v>0</v>
      </c>
      <c r="AX34" s="60"/>
      <c r="AY34" s="3"/>
      <c r="AZ34" s="48"/>
      <c r="BA34" s="49"/>
      <c r="BB34" s="59">
        <f t="shared" si="18"/>
        <v>0</v>
      </c>
      <c r="BC34" s="60"/>
      <c r="BD34" s="3"/>
      <c r="BE34" s="48"/>
      <c r="BF34" s="49"/>
      <c r="BG34" s="59">
        <f t="shared" si="19"/>
        <v>36</v>
      </c>
      <c r="BH34" s="60">
        <v>0</v>
      </c>
      <c r="BI34" s="3">
        <v>1</v>
      </c>
      <c r="BJ34" s="48">
        <v>36</v>
      </c>
      <c r="BK34" s="49"/>
      <c r="BL34" s="59">
        <f t="shared" si="20"/>
        <v>0</v>
      </c>
      <c r="BM34" s="60"/>
      <c r="BN34" s="3"/>
      <c r="BO34" s="48"/>
      <c r="BP34" s="49"/>
      <c r="BQ34" s="59">
        <f t="shared" si="6"/>
        <v>400</v>
      </c>
      <c r="BR34" s="60">
        <v>400</v>
      </c>
      <c r="BS34" s="3">
        <v>0.83</v>
      </c>
      <c r="BT34" s="48"/>
      <c r="BU34" s="49">
        <v>400</v>
      </c>
      <c r="BV34" s="59"/>
      <c r="BW34" s="60"/>
      <c r="BX34" s="3"/>
      <c r="BY34" s="48"/>
      <c r="BZ34" s="49"/>
      <c r="CA34" s="59"/>
      <c r="CB34" s="60"/>
      <c r="CC34" s="3"/>
      <c r="CD34" s="48"/>
      <c r="CE34" s="49"/>
    </row>
    <row r="35" spans="1:83" ht="12" customHeight="1">
      <c r="A35" s="7">
        <v>74</v>
      </c>
      <c r="B35" s="79" t="s">
        <v>67</v>
      </c>
      <c r="C35" s="9">
        <f t="shared" si="7"/>
        <v>0</v>
      </c>
      <c r="D35" s="7"/>
      <c r="E35" s="7"/>
      <c r="F35" s="9">
        <f t="shared" si="8"/>
        <v>0</v>
      </c>
      <c r="G35" s="9">
        <f t="shared" si="0"/>
        <v>0</v>
      </c>
      <c r="H35" s="57">
        <f t="shared" si="9"/>
        <v>415</v>
      </c>
      <c r="I35" s="7">
        <f t="shared" si="1"/>
        <v>415</v>
      </c>
      <c r="J35" s="5">
        <f t="shared" si="2"/>
        <v>0</v>
      </c>
      <c r="K35" s="58">
        <f t="shared" si="3"/>
        <v>-415</v>
      </c>
      <c r="L35" s="58">
        <f t="shared" si="4"/>
        <v>-415</v>
      </c>
      <c r="M35" s="58">
        <f t="shared" si="5"/>
        <v>0</v>
      </c>
      <c r="N35" s="59">
        <f t="shared" si="10"/>
        <v>0</v>
      </c>
      <c r="O35" s="60"/>
      <c r="P35" s="3"/>
      <c r="Q35" s="48"/>
      <c r="R35" s="49"/>
      <c r="S35" s="59">
        <f t="shared" si="11"/>
        <v>0</v>
      </c>
      <c r="T35" s="60"/>
      <c r="U35" s="3"/>
      <c r="V35" s="48"/>
      <c r="W35" s="49"/>
      <c r="X35" s="59">
        <f t="shared" si="12"/>
        <v>0</v>
      </c>
      <c r="Y35" s="60"/>
      <c r="Z35" s="3"/>
      <c r="AA35" s="48"/>
      <c r="AB35" s="49"/>
      <c r="AC35" s="59">
        <f t="shared" si="13"/>
        <v>0</v>
      </c>
      <c r="AD35" s="60"/>
      <c r="AE35" s="3"/>
      <c r="AF35" s="48"/>
      <c r="AG35" s="49"/>
      <c r="AH35" s="59">
        <f t="shared" si="14"/>
        <v>0</v>
      </c>
      <c r="AI35" s="60"/>
      <c r="AJ35" s="3"/>
      <c r="AK35" s="48"/>
      <c r="AL35" s="49"/>
      <c r="AM35" s="59">
        <f t="shared" si="15"/>
        <v>0</v>
      </c>
      <c r="AN35" s="60"/>
      <c r="AO35" s="3"/>
      <c r="AP35" s="48"/>
      <c r="AQ35" s="49"/>
      <c r="AR35" s="59">
        <f t="shared" si="16"/>
        <v>0</v>
      </c>
      <c r="AS35" s="60"/>
      <c r="AT35" s="3"/>
      <c r="AU35" s="48"/>
      <c r="AV35" s="49"/>
      <c r="AW35" s="59">
        <f t="shared" si="17"/>
        <v>415</v>
      </c>
      <c r="AX35" s="60">
        <v>0</v>
      </c>
      <c r="AY35" s="3"/>
      <c r="AZ35" s="48">
        <v>415</v>
      </c>
      <c r="BA35" s="49"/>
      <c r="BB35" s="59">
        <f t="shared" si="18"/>
        <v>0</v>
      </c>
      <c r="BC35" s="60"/>
      <c r="BD35" s="3"/>
      <c r="BE35" s="48"/>
      <c r="BF35" s="49"/>
      <c r="BG35" s="59">
        <f t="shared" si="19"/>
        <v>0</v>
      </c>
      <c r="BH35" s="60"/>
      <c r="BI35" s="3"/>
      <c r="BJ35" s="48"/>
      <c r="BK35" s="49"/>
      <c r="BL35" s="59">
        <f t="shared" si="20"/>
        <v>0</v>
      </c>
      <c r="BM35" s="60"/>
      <c r="BN35" s="3"/>
      <c r="BO35" s="48"/>
      <c r="BP35" s="49"/>
      <c r="BQ35" s="59">
        <f t="shared" si="6"/>
        <v>0</v>
      </c>
      <c r="BR35" s="60"/>
      <c r="BS35" s="3"/>
      <c r="BT35" s="48"/>
      <c r="BU35" s="49"/>
      <c r="BV35" s="59"/>
      <c r="BW35" s="60"/>
      <c r="BX35" s="3"/>
      <c r="BY35" s="48"/>
      <c r="BZ35" s="49"/>
      <c r="CA35" s="59"/>
      <c r="CB35" s="60"/>
      <c r="CC35" s="3"/>
      <c r="CD35" s="48"/>
      <c r="CE35" s="49"/>
    </row>
    <row r="36" spans="1:83" ht="12" customHeight="1">
      <c r="A36" s="7">
        <v>75</v>
      </c>
      <c r="B36" s="79" t="s">
        <v>34</v>
      </c>
      <c r="C36" s="9">
        <f t="shared" si="7"/>
        <v>415</v>
      </c>
      <c r="D36" s="7">
        <v>120</v>
      </c>
      <c r="E36" s="7">
        <v>295</v>
      </c>
      <c r="F36" s="9">
        <f t="shared" si="8"/>
        <v>415</v>
      </c>
      <c r="G36" s="9">
        <f t="shared" si="0"/>
        <v>0</v>
      </c>
      <c r="H36" s="57">
        <f t="shared" si="9"/>
        <v>240</v>
      </c>
      <c r="I36" s="7">
        <f t="shared" si="1"/>
        <v>240</v>
      </c>
      <c r="J36" s="5">
        <f t="shared" si="2"/>
        <v>0</v>
      </c>
      <c r="K36" s="58">
        <f t="shared" si="3"/>
        <v>175</v>
      </c>
      <c r="L36" s="58">
        <f t="shared" si="4"/>
        <v>-120</v>
      </c>
      <c r="M36" s="58">
        <f t="shared" si="5"/>
        <v>295</v>
      </c>
      <c r="N36" s="59">
        <f t="shared" si="10"/>
        <v>0</v>
      </c>
      <c r="O36" s="60"/>
      <c r="P36" s="3"/>
      <c r="Q36" s="48"/>
      <c r="R36" s="49"/>
      <c r="S36" s="59">
        <f t="shared" si="11"/>
        <v>0</v>
      </c>
      <c r="T36" s="60"/>
      <c r="U36" s="3"/>
      <c r="V36" s="48"/>
      <c r="W36" s="49"/>
      <c r="X36" s="59">
        <f t="shared" si="12"/>
        <v>0</v>
      </c>
      <c r="Y36" s="60"/>
      <c r="Z36" s="3"/>
      <c r="AA36" s="48"/>
      <c r="AB36" s="49"/>
      <c r="AC36" s="59">
        <f t="shared" si="13"/>
        <v>120</v>
      </c>
      <c r="AD36" s="60">
        <v>0</v>
      </c>
      <c r="AE36" s="3">
        <v>1</v>
      </c>
      <c r="AF36" s="48">
        <v>120</v>
      </c>
      <c r="AG36" s="49"/>
      <c r="AH36" s="59">
        <f t="shared" si="14"/>
        <v>120</v>
      </c>
      <c r="AI36" s="60">
        <v>0</v>
      </c>
      <c r="AJ36" s="3">
        <v>1.08</v>
      </c>
      <c r="AK36" s="48">
        <v>120</v>
      </c>
      <c r="AL36" s="49"/>
      <c r="AM36" s="59">
        <f t="shared" si="15"/>
        <v>0</v>
      </c>
      <c r="AN36" s="60"/>
      <c r="AO36" s="3"/>
      <c r="AP36" s="48"/>
      <c r="AQ36" s="49"/>
      <c r="AR36" s="59">
        <f t="shared" si="16"/>
        <v>0</v>
      </c>
      <c r="AS36" s="60"/>
      <c r="AT36" s="3"/>
      <c r="AU36" s="48"/>
      <c r="AV36" s="49"/>
      <c r="AW36" s="59">
        <f t="shared" si="17"/>
        <v>0</v>
      </c>
      <c r="AX36" s="60"/>
      <c r="AY36" s="3"/>
      <c r="AZ36" s="48"/>
      <c r="BA36" s="49"/>
      <c r="BB36" s="59">
        <f t="shared" si="18"/>
        <v>0</v>
      </c>
      <c r="BC36" s="60"/>
      <c r="BD36" s="3"/>
      <c r="BE36" s="48"/>
      <c r="BF36" s="49"/>
      <c r="BG36" s="59">
        <f t="shared" si="19"/>
        <v>0</v>
      </c>
      <c r="BH36" s="60"/>
      <c r="BI36" s="3"/>
      <c r="BJ36" s="48"/>
      <c r="BK36" s="49"/>
      <c r="BL36" s="59">
        <f t="shared" si="20"/>
        <v>0</v>
      </c>
      <c r="BM36" s="60"/>
      <c r="BN36" s="3"/>
      <c r="BO36" s="48"/>
      <c r="BP36" s="49"/>
      <c r="BQ36" s="59">
        <f t="shared" si="6"/>
        <v>295</v>
      </c>
      <c r="BR36" s="60">
        <v>295</v>
      </c>
      <c r="BS36" s="3">
        <v>1.05</v>
      </c>
      <c r="BT36" s="48"/>
      <c r="BU36" s="49">
        <v>295</v>
      </c>
      <c r="BV36" s="59">
        <v>127</v>
      </c>
      <c r="BW36" s="60">
        <v>120</v>
      </c>
      <c r="BX36" s="3">
        <v>1.1</v>
      </c>
      <c r="BY36" s="48">
        <v>127</v>
      </c>
      <c r="BZ36" s="49"/>
      <c r="CA36" s="59"/>
      <c r="CB36" s="60"/>
      <c r="CC36" s="3"/>
      <c r="CD36" s="48"/>
      <c r="CE36" s="49"/>
    </row>
    <row r="37" spans="1:83" ht="12" customHeight="1">
      <c r="A37" s="7">
        <v>76</v>
      </c>
      <c r="B37" s="79" t="s">
        <v>35</v>
      </c>
      <c r="C37" s="9">
        <f t="shared" si="7"/>
        <v>445</v>
      </c>
      <c r="D37" s="7">
        <v>145</v>
      </c>
      <c r="E37" s="7">
        <v>300</v>
      </c>
      <c r="F37" s="9">
        <f t="shared" si="8"/>
        <v>445</v>
      </c>
      <c r="G37" s="9">
        <f t="shared" si="0"/>
        <v>0</v>
      </c>
      <c r="H37" s="57">
        <f t="shared" si="9"/>
        <v>146</v>
      </c>
      <c r="I37" s="7">
        <f t="shared" si="1"/>
        <v>146</v>
      </c>
      <c r="J37" s="5">
        <f t="shared" si="2"/>
        <v>0</v>
      </c>
      <c r="K37" s="58">
        <f t="shared" si="3"/>
        <v>299</v>
      </c>
      <c r="L37" s="58">
        <f t="shared" si="4"/>
        <v>-1</v>
      </c>
      <c r="M37" s="58">
        <f t="shared" si="5"/>
        <v>300</v>
      </c>
      <c r="N37" s="59">
        <f t="shared" si="10"/>
        <v>0</v>
      </c>
      <c r="O37" s="60"/>
      <c r="P37" s="3"/>
      <c r="Q37" s="48"/>
      <c r="R37" s="49"/>
      <c r="S37" s="59">
        <f t="shared" si="11"/>
        <v>0</v>
      </c>
      <c r="T37" s="60"/>
      <c r="U37" s="3"/>
      <c r="V37" s="48"/>
      <c r="W37" s="49"/>
      <c r="X37" s="59">
        <f t="shared" si="12"/>
        <v>0</v>
      </c>
      <c r="Y37" s="60"/>
      <c r="Z37" s="3"/>
      <c r="AA37" s="48"/>
      <c r="AB37" s="49"/>
      <c r="AC37" s="59">
        <f t="shared" si="13"/>
        <v>0</v>
      </c>
      <c r="AD37" s="60"/>
      <c r="AE37" s="3"/>
      <c r="AF37" s="48"/>
      <c r="AG37" s="49"/>
      <c r="AH37" s="59">
        <f t="shared" si="14"/>
        <v>146</v>
      </c>
      <c r="AI37" s="60">
        <v>19</v>
      </c>
      <c r="AJ37" s="3">
        <v>1.08</v>
      </c>
      <c r="AK37" s="48">
        <v>146</v>
      </c>
      <c r="AL37" s="49"/>
      <c r="AM37" s="59">
        <f t="shared" si="15"/>
        <v>0</v>
      </c>
      <c r="AN37" s="60"/>
      <c r="AO37" s="3"/>
      <c r="AP37" s="48"/>
      <c r="AQ37" s="49"/>
      <c r="AR37" s="59">
        <f t="shared" si="16"/>
        <v>0</v>
      </c>
      <c r="AS37" s="60"/>
      <c r="AT37" s="3"/>
      <c r="AU37" s="48"/>
      <c r="AV37" s="49"/>
      <c r="AW37" s="59">
        <f t="shared" si="17"/>
        <v>0</v>
      </c>
      <c r="AX37" s="60"/>
      <c r="AY37" s="3"/>
      <c r="AZ37" s="48"/>
      <c r="BA37" s="49"/>
      <c r="BB37" s="59">
        <f t="shared" si="18"/>
        <v>0</v>
      </c>
      <c r="BC37" s="60"/>
      <c r="BD37" s="3"/>
      <c r="BE37" s="48"/>
      <c r="BF37" s="49"/>
      <c r="BG37" s="59">
        <f t="shared" si="19"/>
        <v>0</v>
      </c>
      <c r="BH37" s="60"/>
      <c r="BI37" s="3"/>
      <c r="BJ37" s="48"/>
      <c r="BK37" s="49"/>
      <c r="BL37" s="59">
        <f t="shared" si="20"/>
        <v>0</v>
      </c>
      <c r="BM37" s="60"/>
      <c r="BN37" s="3"/>
      <c r="BO37" s="48"/>
      <c r="BP37" s="49"/>
      <c r="BQ37" s="59">
        <f t="shared" si="6"/>
        <v>300</v>
      </c>
      <c r="BR37" s="60">
        <v>300</v>
      </c>
      <c r="BS37" s="3">
        <v>1.03</v>
      </c>
      <c r="BT37" s="48"/>
      <c r="BU37" s="49">
        <v>300</v>
      </c>
      <c r="BV37" s="59">
        <v>126</v>
      </c>
      <c r="BW37" s="60">
        <v>126</v>
      </c>
      <c r="BX37" s="3">
        <v>1.1</v>
      </c>
      <c r="BY37" s="48">
        <v>126</v>
      </c>
      <c r="BZ37" s="49"/>
      <c r="CA37" s="59"/>
      <c r="CB37" s="60"/>
      <c r="CC37" s="3"/>
      <c r="CD37" s="48"/>
      <c r="CE37" s="49"/>
    </row>
    <row r="38" spans="1:83" ht="12" customHeight="1">
      <c r="A38" s="7">
        <v>77</v>
      </c>
      <c r="B38" s="79" t="s">
        <v>14</v>
      </c>
      <c r="C38" s="9">
        <f t="shared" si="7"/>
        <v>153</v>
      </c>
      <c r="D38" s="7"/>
      <c r="E38" s="7">
        <v>153</v>
      </c>
      <c r="F38" s="9">
        <f t="shared" si="8"/>
        <v>153</v>
      </c>
      <c r="G38" s="9">
        <f t="shared" si="0"/>
        <v>0</v>
      </c>
      <c r="H38" s="57">
        <f t="shared" si="9"/>
        <v>0</v>
      </c>
      <c r="I38" s="7">
        <f t="shared" si="1"/>
        <v>0</v>
      </c>
      <c r="J38" s="5">
        <f t="shared" si="2"/>
        <v>0</v>
      </c>
      <c r="K38" s="58">
        <f t="shared" si="3"/>
        <v>153</v>
      </c>
      <c r="L38" s="58">
        <f t="shared" si="4"/>
        <v>0</v>
      </c>
      <c r="M38" s="58">
        <f t="shared" si="5"/>
        <v>153</v>
      </c>
      <c r="N38" s="59">
        <f t="shared" si="10"/>
        <v>0</v>
      </c>
      <c r="O38" s="60"/>
      <c r="P38" s="3"/>
      <c r="Q38" s="48"/>
      <c r="R38" s="49"/>
      <c r="S38" s="59">
        <f t="shared" si="11"/>
        <v>0</v>
      </c>
      <c r="T38" s="60"/>
      <c r="U38" s="3"/>
      <c r="V38" s="48"/>
      <c r="W38" s="49"/>
      <c r="X38" s="59">
        <f t="shared" si="12"/>
        <v>0</v>
      </c>
      <c r="Y38" s="60"/>
      <c r="Z38" s="3"/>
      <c r="AA38" s="48"/>
      <c r="AB38" s="49"/>
      <c r="AC38" s="59">
        <f t="shared" si="13"/>
        <v>0</v>
      </c>
      <c r="AD38" s="60"/>
      <c r="AE38" s="3"/>
      <c r="AF38" s="48"/>
      <c r="AG38" s="49"/>
      <c r="AH38" s="59">
        <f t="shared" si="14"/>
        <v>0</v>
      </c>
      <c r="AI38" s="60"/>
      <c r="AJ38" s="3"/>
      <c r="AK38" s="48"/>
      <c r="AL38" s="49"/>
      <c r="AM38" s="59">
        <f t="shared" si="15"/>
        <v>0</v>
      </c>
      <c r="AN38" s="60"/>
      <c r="AO38" s="3"/>
      <c r="AP38" s="48"/>
      <c r="AQ38" s="49"/>
      <c r="AR38" s="59">
        <f t="shared" si="16"/>
        <v>0</v>
      </c>
      <c r="AS38" s="60"/>
      <c r="AT38" s="3"/>
      <c r="AU38" s="48"/>
      <c r="AV38" s="49"/>
      <c r="AW38" s="59">
        <f t="shared" si="17"/>
        <v>0</v>
      </c>
      <c r="AX38" s="60"/>
      <c r="AY38" s="3"/>
      <c r="AZ38" s="48"/>
      <c r="BA38" s="49"/>
      <c r="BB38" s="59">
        <f t="shared" si="18"/>
        <v>0</v>
      </c>
      <c r="BC38" s="60"/>
      <c r="BD38" s="3"/>
      <c r="BE38" s="48"/>
      <c r="BF38" s="49"/>
      <c r="BG38" s="59">
        <f t="shared" si="19"/>
        <v>0</v>
      </c>
      <c r="BH38" s="60"/>
      <c r="BI38" s="3"/>
      <c r="BJ38" s="48"/>
      <c r="BK38" s="49"/>
      <c r="BL38" s="59">
        <f t="shared" si="20"/>
        <v>0</v>
      </c>
      <c r="BM38" s="60"/>
      <c r="BN38" s="3"/>
      <c r="BO38" s="48"/>
      <c r="BP38" s="49"/>
      <c r="BQ38" s="59">
        <f t="shared" si="6"/>
        <v>153</v>
      </c>
      <c r="BR38" s="60">
        <v>153</v>
      </c>
      <c r="BS38" s="3">
        <v>1.118</v>
      </c>
      <c r="BT38" s="48"/>
      <c r="BU38" s="49">
        <v>153</v>
      </c>
      <c r="BV38" s="59"/>
      <c r="BW38" s="60"/>
      <c r="BX38" s="3"/>
      <c r="BY38" s="48"/>
      <c r="BZ38" s="49"/>
      <c r="CA38" s="59"/>
      <c r="CB38" s="60"/>
      <c r="CC38" s="3"/>
      <c r="CD38" s="48"/>
      <c r="CE38" s="49"/>
    </row>
    <row r="39" spans="1:83" ht="12" customHeight="1">
      <c r="A39" s="7">
        <v>78</v>
      </c>
      <c r="B39" s="80" t="s">
        <v>6</v>
      </c>
      <c r="C39" s="9">
        <f t="shared" si="7"/>
        <v>377</v>
      </c>
      <c r="D39" s="7">
        <v>127</v>
      </c>
      <c r="E39" s="7">
        <v>250</v>
      </c>
      <c r="F39" s="9">
        <f t="shared" si="8"/>
        <v>377</v>
      </c>
      <c r="G39" s="9">
        <f t="shared" si="0"/>
        <v>0</v>
      </c>
      <c r="H39" s="57">
        <f t="shared" si="9"/>
        <v>127</v>
      </c>
      <c r="I39" s="7">
        <f t="shared" si="1"/>
        <v>127</v>
      </c>
      <c r="J39" s="5">
        <f t="shared" si="2"/>
        <v>0</v>
      </c>
      <c r="K39" s="58">
        <f t="shared" si="3"/>
        <v>250</v>
      </c>
      <c r="L39" s="58">
        <f t="shared" si="4"/>
        <v>0</v>
      </c>
      <c r="M39" s="58">
        <f t="shared" si="5"/>
        <v>250</v>
      </c>
      <c r="N39" s="59">
        <f t="shared" si="10"/>
        <v>0</v>
      </c>
      <c r="O39" s="60"/>
      <c r="P39" s="3"/>
      <c r="Q39" s="48"/>
      <c r="R39" s="49"/>
      <c r="S39" s="59">
        <f t="shared" si="11"/>
        <v>0</v>
      </c>
      <c r="T39" s="60"/>
      <c r="U39" s="3"/>
      <c r="V39" s="48"/>
      <c r="W39" s="49"/>
      <c r="X39" s="59">
        <f t="shared" si="12"/>
        <v>0</v>
      </c>
      <c r="Y39" s="60"/>
      <c r="Z39" s="3"/>
      <c r="AA39" s="48"/>
      <c r="AB39" s="49"/>
      <c r="AC39" s="59">
        <f t="shared" si="13"/>
        <v>0</v>
      </c>
      <c r="AD39" s="60"/>
      <c r="AE39" s="3"/>
      <c r="AF39" s="48"/>
      <c r="AG39" s="49"/>
      <c r="AH39" s="59">
        <f t="shared" si="14"/>
        <v>127</v>
      </c>
      <c r="AI39" s="60">
        <v>127</v>
      </c>
      <c r="AJ39" s="3">
        <v>1</v>
      </c>
      <c r="AK39" s="48">
        <v>127</v>
      </c>
      <c r="AL39" s="49"/>
      <c r="AM39" s="59">
        <f t="shared" si="15"/>
        <v>0</v>
      </c>
      <c r="AN39" s="60"/>
      <c r="AO39" s="3"/>
      <c r="AP39" s="48"/>
      <c r="AQ39" s="49"/>
      <c r="AR39" s="59">
        <f t="shared" si="16"/>
        <v>0</v>
      </c>
      <c r="AS39" s="60"/>
      <c r="AT39" s="3"/>
      <c r="AU39" s="48"/>
      <c r="AV39" s="49"/>
      <c r="AW39" s="59">
        <f t="shared" si="17"/>
        <v>0</v>
      </c>
      <c r="AX39" s="60"/>
      <c r="AY39" s="3"/>
      <c r="AZ39" s="48"/>
      <c r="BA39" s="49"/>
      <c r="BB39" s="59">
        <f t="shared" si="18"/>
        <v>0</v>
      </c>
      <c r="BC39" s="60"/>
      <c r="BD39" s="3"/>
      <c r="BE39" s="48"/>
      <c r="BF39" s="49"/>
      <c r="BG39" s="59">
        <f t="shared" si="19"/>
        <v>0</v>
      </c>
      <c r="BH39" s="60"/>
      <c r="BI39" s="3"/>
      <c r="BJ39" s="48"/>
      <c r="BK39" s="49"/>
      <c r="BL39" s="59">
        <f t="shared" si="20"/>
        <v>0</v>
      </c>
      <c r="BM39" s="60"/>
      <c r="BN39" s="3"/>
      <c r="BO39" s="48"/>
      <c r="BP39" s="49"/>
      <c r="BQ39" s="59">
        <f t="shared" si="6"/>
        <v>250</v>
      </c>
      <c r="BR39" s="60">
        <v>250</v>
      </c>
      <c r="BS39" s="3">
        <v>0.86</v>
      </c>
      <c r="BT39" s="48"/>
      <c r="BU39" s="49">
        <v>250</v>
      </c>
      <c r="BV39" s="59"/>
      <c r="BW39" s="60"/>
      <c r="BX39" s="3"/>
      <c r="BY39" s="48"/>
      <c r="BZ39" s="49"/>
      <c r="CA39" s="59"/>
      <c r="CB39" s="60"/>
      <c r="CC39" s="3"/>
      <c r="CD39" s="48"/>
      <c r="CE39" s="49"/>
    </row>
    <row r="40" spans="1:83" ht="12" customHeight="1">
      <c r="A40" s="7">
        <v>79</v>
      </c>
      <c r="B40" s="79" t="s">
        <v>68</v>
      </c>
      <c r="C40" s="9">
        <f t="shared" si="7"/>
        <v>350</v>
      </c>
      <c r="D40" s="7"/>
      <c r="E40" s="7">
        <v>350</v>
      </c>
      <c r="F40" s="9">
        <f t="shared" si="8"/>
        <v>350</v>
      </c>
      <c r="G40" s="9">
        <f t="shared" si="0"/>
        <v>0</v>
      </c>
      <c r="H40" s="57">
        <f t="shared" si="9"/>
        <v>0</v>
      </c>
      <c r="I40" s="7">
        <f t="shared" si="1"/>
        <v>0</v>
      </c>
      <c r="J40" s="5">
        <f t="shared" si="2"/>
        <v>0</v>
      </c>
      <c r="K40" s="58">
        <f t="shared" si="3"/>
        <v>350</v>
      </c>
      <c r="L40" s="58">
        <f t="shared" si="4"/>
        <v>0</v>
      </c>
      <c r="M40" s="58">
        <f t="shared" si="5"/>
        <v>350</v>
      </c>
      <c r="N40" s="59">
        <f t="shared" si="10"/>
        <v>0</v>
      </c>
      <c r="O40" s="60"/>
      <c r="P40" s="3"/>
      <c r="Q40" s="48"/>
      <c r="R40" s="49"/>
      <c r="S40" s="59">
        <f t="shared" si="11"/>
        <v>0</v>
      </c>
      <c r="T40" s="60"/>
      <c r="U40" s="3"/>
      <c r="V40" s="48"/>
      <c r="W40" s="49"/>
      <c r="X40" s="59">
        <f t="shared" si="12"/>
        <v>0</v>
      </c>
      <c r="Y40" s="60"/>
      <c r="Z40" s="3"/>
      <c r="AA40" s="48"/>
      <c r="AB40" s="49"/>
      <c r="AC40" s="59">
        <f t="shared" si="13"/>
        <v>0</v>
      </c>
      <c r="AD40" s="60"/>
      <c r="AE40" s="3"/>
      <c r="AF40" s="48"/>
      <c r="AG40" s="49"/>
      <c r="AH40" s="59">
        <f t="shared" si="14"/>
        <v>0</v>
      </c>
      <c r="AI40" s="60"/>
      <c r="AJ40" s="3"/>
      <c r="AK40" s="48"/>
      <c r="AL40" s="49"/>
      <c r="AM40" s="59">
        <f t="shared" si="15"/>
        <v>0</v>
      </c>
      <c r="AN40" s="60"/>
      <c r="AO40" s="3"/>
      <c r="AP40" s="48"/>
      <c r="AQ40" s="49"/>
      <c r="AR40" s="59">
        <f t="shared" si="16"/>
        <v>0</v>
      </c>
      <c r="AS40" s="60"/>
      <c r="AT40" s="3"/>
      <c r="AU40" s="48"/>
      <c r="AV40" s="49"/>
      <c r="AW40" s="59">
        <f t="shared" si="17"/>
        <v>0</v>
      </c>
      <c r="AX40" s="60"/>
      <c r="AY40" s="3"/>
      <c r="AZ40" s="48"/>
      <c r="BA40" s="49"/>
      <c r="BB40" s="59">
        <f t="shared" si="18"/>
        <v>0</v>
      </c>
      <c r="BC40" s="60"/>
      <c r="BD40" s="3"/>
      <c r="BE40" s="48"/>
      <c r="BF40" s="49"/>
      <c r="BG40" s="59">
        <f t="shared" si="19"/>
        <v>0</v>
      </c>
      <c r="BH40" s="60"/>
      <c r="BI40" s="3"/>
      <c r="BJ40" s="48"/>
      <c r="BK40" s="49"/>
      <c r="BL40" s="59">
        <f t="shared" si="20"/>
        <v>0</v>
      </c>
      <c r="BM40" s="60"/>
      <c r="BN40" s="3"/>
      <c r="BO40" s="48"/>
      <c r="BP40" s="49"/>
      <c r="BQ40" s="59">
        <f t="shared" si="6"/>
        <v>350</v>
      </c>
      <c r="BR40" s="60">
        <v>350</v>
      </c>
      <c r="BS40" s="3">
        <v>1.00667</v>
      </c>
      <c r="BT40" s="48"/>
      <c r="BU40" s="49">
        <v>350</v>
      </c>
      <c r="BV40" s="59"/>
      <c r="BW40" s="60"/>
      <c r="BX40" s="3"/>
      <c r="BY40" s="48"/>
      <c r="BZ40" s="49"/>
      <c r="CA40" s="59"/>
      <c r="CB40" s="60"/>
      <c r="CC40" s="3"/>
      <c r="CD40" s="48"/>
      <c r="CE40" s="49"/>
    </row>
    <row r="41" spans="1:83" ht="12" customHeight="1">
      <c r="A41" s="7">
        <v>80</v>
      </c>
      <c r="B41" s="79" t="s">
        <v>15</v>
      </c>
      <c r="C41" s="9">
        <f t="shared" si="7"/>
        <v>951</v>
      </c>
      <c r="D41" s="7">
        <v>450</v>
      </c>
      <c r="E41" s="7">
        <v>501</v>
      </c>
      <c r="F41" s="9">
        <f t="shared" si="8"/>
        <v>951</v>
      </c>
      <c r="G41" s="9">
        <f t="shared" si="0"/>
        <v>0</v>
      </c>
      <c r="H41" s="57">
        <f t="shared" si="9"/>
        <v>1180</v>
      </c>
      <c r="I41" s="7">
        <f t="shared" si="1"/>
        <v>1180</v>
      </c>
      <c r="J41" s="5">
        <f t="shared" si="2"/>
        <v>0</v>
      </c>
      <c r="K41" s="58">
        <f t="shared" si="3"/>
        <v>-229</v>
      </c>
      <c r="L41" s="58">
        <f t="shared" si="4"/>
        <v>-730</v>
      </c>
      <c r="M41" s="58">
        <f t="shared" si="5"/>
        <v>501</v>
      </c>
      <c r="N41" s="59">
        <f t="shared" si="10"/>
        <v>0</v>
      </c>
      <c r="O41" s="60"/>
      <c r="P41" s="3"/>
      <c r="Q41" s="48"/>
      <c r="R41" s="49"/>
      <c r="S41" s="59">
        <f t="shared" si="11"/>
        <v>0</v>
      </c>
      <c r="T41" s="60"/>
      <c r="U41" s="3"/>
      <c r="V41" s="48"/>
      <c r="W41" s="49"/>
      <c r="X41" s="59">
        <f t="shared" si="12"/>
        <v>0</v>
      </c>
      <c r="Y41" s="60"/>
      <c r="Z41" s="3"/>
      <c r="AA41" s="48"/>
      <c r="AB41" s="49"/>
      <c r="AC41" s="59">
        <f t="shared" si="13"/>
        <v>0</v>
      </c>
      <c r="AD41" s="60"/>
      <c r="AE41" s="3"/>
      <c r="AF41" s="48"/>
      <c r="AG41" s="49"/>
      <c r="AH41" s="59">
        <f t="shared" si="14"/>
        <v>0</v>
      </c>
      <c r="AI41" s="60"/>
      <c r="AJ41" s="3"/>
      <c r="AK41" s="48"/>
      <c r="AL41" s="49"/>
      <c r="AM41" s="59">
        <f t="shared" si="15"/>
        <v>0</v>
      </c>
      <c r="AN41" s="60"/>
      <c r="AO41" s="3"/>
      <c r="AP41" s="48"/>
      <c r="AQ41" s="49"/>
      <c r="AR41" s="59">
        <f t="shared" si="16"/>
        <v>0</v>
      </c>
      <c r="AS41" s="60"/>
      <c r="AT41" s="3"/>
      <c r="AU41" s="48"/>
      <c r="AV41" s="49"/>
      <c r="AW41" s="59">
        <f t="shared" si="17"/>
        <v>730</v>
      </c>
      <c r="AX41" s="60"/>
      <c r="AY41" s="3">
        <v>1</v>
      </c>
      <c r="AZ41" s="48">
        <v>730</v>
      </c>
      <c r="BA41" s="49"/>
      <c r="BB41" s="59">
        <f t="shared" si="18"/>
        <v>0</v>
      </c>
      <c r="BC41" s="60"/>
      <c r="BD41" s="3"/>
      <c r="BE41" s="48"/>
      <c r="BF41" s="49"/>
      <c r="BG41" s="59">
        <f t="shared" si="19"/>
        <v>40</v>
      </c>
      <c r="BH41" s="60">
        <v>40</v>
      </c>
      <c r="BI41" s="3">
        <v>1.03</v>
      </c>
      <c r="BJ41" s="48">
        <v>40</v>
      </c>
      <c r="BK41" s="49"/>
      <c r="BL41" s="59">
        <f t="shared" si="20"/>
        <v>0</v>
      </c>
      <c r="BM41" s="60"/>
      <c r="BN41" s="3"/>
      <c r="BO41" s="48"/>
      <c r="BP41" s="49"/>
      <c r="BQ41" s="59">
        <f t="shared" si="6"/>
        <v>501</v>
      </c>
      <c r="BR41" s="60">
        <v>501</v>
      </c>
      <c r="BS41" s="3">
        <v>0.99</v>
      </c>
      <c r="BT41" s="48"/>
      <c r="BU41" s="49">
        <v>501</v>
      </c>
      <c r="BV41" s="59"/>
      <c r="BW41" s="60"/>
      <c r="BX41" s="3"/>
      <c r="BY41" s="48"/>
      <c r="BZ41" s="49"/>
      <c r="CA41" s="59">
        <v>410</v>
      </c>
      <c r="CB41" s="60">
        <v>410</v>
      </c>
      <c r="CC41" s="3">
        <v>1.1</v>
      </c>
      <c r="CD41" s="48">
        <v>410</v>
      </c>
      <c r="CE41" s="49"/>
    </row>
    <row r="42" spans="1:83" ht="13.5" customHeight="1">
      <c r="A42" s="7">
        <v>81</v>
      </c>
      <c r="B42" s="79" t="s">
        <v>16</v>
      </c>
      <c r="C42" s="9">
        <f t="shared" si="7"/>
        <v>1030</v>
      </c>
      <c r="D42" s="7">
        <v>530</v>
      </c>
      <c r="E42" s="7">
        <v>500</v>
      </c>
      <c r="F42" s="9">
        <f t="shared" si="8"/>
        <v>1030</v>
      </c>
      <c r="G42" s="9">
        <f t="shared" si="0"/>
        <v>0</v>
      </c>
      <c r="H42" s="57">
        <f t="shared" si="9"/>
        <v>530</v>
      </c>
      <c r="I42" s="7">
        <f t="shared" si="1"/>
        <v>414</v>
      </c>
      <c r="J42" s="5">
        <f t="shared" si="2"/>
        <v>116</v>
      </c>
      <c r="K42" s="58">
        <f t="shared" si="3"/>
        <v>500</v>
      </c>
      <c r="L42" s="58">
        <f t="shared" si="4"/>
        <v>116</v>
      </c>
      <c r="M42" s="58">
        <f t="shared" si="5"/>
        <v>384</v>
      </c>
      <c r="N42" s="59">
        <f t="shared" si="10"/>
        <v>0</v>
      </c>
      <c r="O42" s="60"/>
      <c r="P42" s="3"/>
      <c r="Q42" s="48"/>
      <c r="R42" s="49"/>
      <c r="S42" s="59">
        <f t="shared" si="11"/>
        <v>0</v>
      </c>
      <c r="T42" s="60"/>
      <c r="U42" s="3"/>
      <c r="V42" s="48"/>
      <c r="W42" s="49"/>
      <c r="X42" s="59">
        <f t="shared" si="12"/>
        <v>0</v>
      </c>
      <c r="Y42" s="60"/>
      <c r="Z42" s="3"/>
      <c r="AA42" s="48"/>
      <c r="AB42" s="49"/>
      <c r="AC42" s="59">
        <f t="shared" si="13"/>
        <v>0</v>
      </c>
      <c r="AD42" s="60"/>
      <c r="AE42" s="3"/>
      <c r="AF42" s="48"/>
      <c r="AG42" s="49"/>
      <c r="AH42" s="59">
        <f t="shared" si="14"/>
        <v>0</v>
      </c>
      <c r="AI42" s="60"/>
      <c r="AJ42" s="3"/>
      <c r="AK42" s="48"/>
      <c r="AL42" s="49"/>
      <c r="AM42" s="59">
        <f t="shared" si="15"/>
        <v>0</v>
      </c>
      <c r="AN42" s="60"/>
      <c r="AO42" s="3"/>
      <c r="AP42" s="48"/>
      <c r="AQ42" s="49"/>
      <c r="AR42" s="59">
        <f t="shared" si="16"/>
        <v>0</v>
      </c>
      <c r="AS42" s="60"/>
      <c r="AT42" s="3"/>
      <c r="AU42" s="48"/>
      <c r="AV42" s="49"/>
      <c r="AW42" s="59">
        <f t="shared" si="17"/>
        <v>0</v>
      </c>
      <c r="AX42" s="60"/>
      <c r="AY42" s="3"/>
      <c r="AZ42" s="48"/>
      <c r="BA42" s="49"/>
      <c r="BB42" s="59">
        <f t="shared" si="18"/>
        <v>0</v>
      </c>
      <c r="BC42" s="60"/>
      <c r="BD42" s="3"/>
      <c r="BE42" s="48"/>
      <c r="BF42" s="49"/>
      <c r="BG42" s="59">
        <f t="shared" si="19"/>
        <v>116</v>
      </c>
      <c r="BH42" s="60">
        <v>116</v>
      </c>
      <c r="BI42" s="3">
        <v>1.01</v>
      </c>
      <c r="BJ42" s="48"/>
      <c r="BK42" s="49">
        <v>116</v>
      </c>
      <c r="BL42" s="59">
        <f t="shared" si="20"/>
        <v>0</v>
      </c>
      <c r="BM42" s="60"/>
      <c r="BN42" s="3"/>
      <c r="BO42" s="48"/>
      <c r="BP42" s="49"/>
      <c r="BQ42" s="59">
        <f t="shared" si="6"/>
        <v>500</v>
      </c>
      <c r="BR42" s="60">
        <v>500</v>
      </c>
      <c r="BS42" s="3">
        <v>1.0906</v>
      </c>
      <c r="BT42" s="48"/>
      <c r="BU42" s="49">
        <v>500</v>
      </c>
      <c r="BV42" s="59"/>
      <c r="BW42" s="60"/>
      <c r="BX42" s="3"/>
      <c r="BY42" s="48"/>
      <c r="BZ42" s="49"/>
      <c r="CA42" s="59">
        <v>414</v>
      </c>
      <c r="CB42" s="60">
        <v>414</v>
      </c>
      <c r="CC42" s="3">
        <v>1.1</v>
      </c>
      <c r="CD42" s="48">
        <v>414</v>
      </c>
      <c r="CE42" s="49"/>
    </row>
    <row r="43" spans="1:83" ht="12" customHeight="1">
      <c r="A43" s="7">
        <v>82</v>
      </c>
      <c r="B43" s="79" t="s">
        <v>17</v>
      </c>
      <c r="C43" s="9">
        <f t="shared" si="7"/>
        <v>140</v>
      </c>
      <c r="D43" s="7">
        <v>140</v>
      </c>
      <c r="E43" s="7"/>
      <c r="F43" s="9">
        <f t="shared" si="8"/>
        <v>140</v>
      </c>
      <c r="G43" s="9">
        <f t="shared" si="0"/>
        <v>0</v>
      </c>
      <c r="H43" s="57">
        <f t="shared" si="9"/>
        <v>170</v>
      </c>
      <c r="I43" s="7">
        <f t="shared" si="1"/>
        <v>70</v>
      </c>
      <c r="J43" s="5">
        <f t="shared" si="2"/>
        <v>100</v>
      </c>
      <c r="K43" s="58">
        <f t="shared" si="3"/>
        <v>-30</v>
      </c>
      <c r="L43" s="58">
        <f t="shared" si="4"/>
        <v>70</v>
      </c>
      <c r="M43" s="58">
        <f t="shared" si="5"/>
        <v>-100</v>
      </c>
      <c r="N43" s="59">
        <f t="shared" si="10"/>
        <v>0</v>
      </c>
      <c r="O43" s="60"/>
      <c r="P43" s="3"/>
      <c r="Q43" s="48"/>
      <c r="R43" s="49"/>
      <c r="S43" s="59">
        <f t="shared" si="11"/>
        <v>0</v>
      </c>
      <c r="T43" s="60"/>
      <c r="U43" s="3"/>
      <c r="V43" s="48"/>
      <c r="W43" s="49"/>
      <c r="X43" s="59">
        <f t="shared" si="12"/>
        <v>0</v>
      </c>
      <c r="Y43" s="60"/>
      <c r="Z43" s="3"/>
      <c r="AA43" s="48"/>
      <c r="AB43" s="49"/>
      <c r="AC43" s="59">
        <f t="shared" si="13"/>
        <v>0</v>
      </c>
      <c r="AD43" s="60"/>
      <c r="AE43" s="3"/>
      <c r="AF43" s="48"/>
      <c r="AG43" s="49"/>
      <c r="AH43" s="59">
        <f t="shared" si="14"/>
        <v>0</v>
      </c>
      <c r="AI43" s="60"/>
      <c r="AJ43" s="3"/>
      <c r="AK43" s="48"/>
      <c r="AL43" s="49"/>
      <c r="AM43" s="59">
        <f t="shared" si="15"/>
        <v>0</v>
      </c>
      <c r="AN43" s="60"/>
      <c r="AO43" s="3"/>
      <c r="AP43" s="48"/>
      <c r="AQ43" s="49"/>
      <c r="AR43" s="59">
        <f t="shared" si="16"/>
        <v>0</v>
      </c>
      <c r="AS43" s="60"/>
      <c r="AT43" s="3"/>
      <c r="AU43" s="48"/>
      <c r="AV43" s="49"/>
      <c r="AW43" s="59">
        <f t="shared" si="17"/>
        <v>0</v>
      </c>
      <c r="AX43" s="60"/>
      <c r="AY43" s="3"/>
      <c r="AZ43" s="48"/>
      <c r="BA43" s="49"/>
      <c r="BB43" s="59">
        <f t="shared" si="18"/>
        <v>0</v>
      </c>
      <c r="BC43" s="60"/>
      <c r="BD43" s="3"/>
      <c r="BE43" s="48"/>
      <c r="BF43" s="49"/>
      <c r="BG43" s="59">
        <f t="shared" si="19"/>
        <v>100</v>
      </c>
      <c r="BH43" s="60">
        <v>70</v>
      </c>
      <c r="BI43" s="3">
        <v>1.01</v>
      </c>
      <c r="BJ43" s="48"/>
      <c r="BK43" s="49">
        <v>100</v>
      </c>
      <c r="BL43" s="59">
        <f t="shared" si="20"/>
        <v>0</v>
      </c>
      <c r="BM43" s="60"/>
      <c r="BN43" s="3"/>
      <c r="BO43" s="48"/>
      <c r="BP43" s="49"/>
      <c r="BQ43" s="59">
        <f t="shared" si="6"/>
        <v>0</v>
      </c>
      <c r="BR43" s="60"/>
      <c r="BS43" s="3"/>
      <c r="BT43" s="48"/>
      <c r="BU43" s="49"/>
      <c r="BV43" s="59"/>
      <c r="BW43" s="60"/>
      <c r="BX43" s="3"/>
      <c r="BY43" s="48"/>
      <c r="BZ43" s="49"/>
      <c r="CA43" s="59">
        <v>70</v>
      </c>
      <c r="CB43" s="60">
        <v>70</v>
      </c>
      <c r="CC43" s="3">
        <v>1.1</v>
      </c>
      <c r="CD43" s="48">
        <v>70</v>
      </c>
      <c r="CE43" s="49"/>
    </row>
    <row r="44" spans="1:83" ht="12" customHeight="1">
      <c r="A44" s="7">
        <v>83</v>
      </c>
      <c r="B44" s="79" t="s">
        <v>40</v>
      </c>
      <c r="C44" s="9">
        <f t="shared" si="7"/>
        <v>10</v>
      </c>
      <c r="D44" s="7">
        <v>10</v>
      </c>
      <c r="E44" s="7"/>
      <c r="F44" s="9">
        <f t="shared" si="8"/>
        <v>10</v>
      </c>
      <c r="G44" s="9">
        <f t="shared" si="0"/>
        <v>0</v>
      </c>
      <c r="H44" s="57">
        <f t="shared" si="9"/>
        <v>10</v>
      </c>
      <c r="I44" s="7">
        <f t="shared" si="1"/>
        <v>10</v>
      </c>
      <c r="J44" s="5">
        <f t="shared" si="2"/>
        <v>0</v>
      </c>
      <c r="K44" s="58">
        <f t="shared" si="3"/>
        <v>0</v>
      </c>
      <c r="L44" s="58">
        <f t="shared" si="4"/>
        <v>0</v>
      </c>
      <c r="M44" s="58">
        <f t="shared" si="5"/>
        <v>0</v>
      </c>
      <c r="N44" s="59">
        <f t="shared" si="10"/>
        <v>0</v>
      </c>
      <c r="O44" s="60"/>
      <c r="P44" s="3"/>
      <c r="Q44" s="48"/>
      <c r="R44" s="49"/>
      <c r="S44" s="59">
        <f t="shared" si="11"/>
        <v>0</v>
      </c>
      <c r="T44" s="60"/>
      <c r="U44" s="3"/>
      <c r="V44" s="48"/>
      <c r="W44" s="49"/>
      <c r="X44" s="59">
        <f t="shared" si="12"/>
        <v>0</v>
      </c>
      <c r="Y44" s="60"/>
      <c r="Z44" s="3"/>
      <c r="AA44" s="48"/>
      <c r="AB44" s="49"/>
      <c r="AC44" s="59">
        <f t="shared" si="13"/>
        <v>0</v>
      </c>
      <c r="AD44" s="60"/>
      <c r="AE44" s="3"/>
      <c r="AF44" s="48"/>
      <c r="AG44" s="49"/>
      <c r="AH44" s="59">
        <f t="shared" si="14"/>
        <v>0</v>
      </c>
      <c r="AI44" s="60"/>
      <c r="AJ44" s="3"/>
      <c r="AK44" s="48"/>
      <c r="AL44" s="49"/>
      <c r="AM44" s="59">
        <f t="shared" si="15"/>
        <v>0</v>
      </c>
      <c r="AN44" s="60"/>
      <c r="AO44" s="3"/>
      <c r="AP44" s="48"/>
      <c r="AQ44" s="49"/>
      <c r="AR44" s="59">
        <f t="shared" si="16"/>
        <v>0</v>
      </c>
      <c r="AS44" s="60"/>
      <c r="AT44" s="3"/>
      <c r="AU44" s="48"/>
      <c r="AV44" s="49"/>
      <c r="AW44" s="59">
        <f t="shared" si="17"/>
        <v>0</v>
      </c>
      <c r="AX44" s="60"/>
      <c r="AY44" s="3"/>
      <c r="AZ44" s="48"/>
      <c r="BA44" s="49"/>
      <c r="BB44" s="59">
        <f t="shared" si="18"/>
        <v>0</v>
      </c>
      <c r="BC44" s="60"/>
      <c r="BD44" s="3"/>
      <c r="BE44" s="48"/>
      <c r="BF44" s="49"/>
      <c r="BG44" s="59">
        <f t="shared" si="19"/>
        <v>0</v>
      </c>
      <c r="BH44" s="60"/>
      <c r="BI44" s="3"/>
      <c r="BJ44" s="48"/>
      <c r="BK44" s="49"/>
      <c r="BL44" s="59">
        <f t="shared" si="20"/>
        <v>0</v>
      </c>
      <c r="BM44" s="60"/>
      <c r="BN44" s="3"/>
      <c r="BO44" s="48"/>
      <c r="BP44" s="49"/>
      <c r="BQ44" s="59">
        <f t="shared" si="6"/>
        <v>0</v>
      </c>
      <c r="BR44" s="60"/>
      <c r="BS44" s="3"/>
      <c r="BT44" s="48"/>
      <c r="BU44" s="49"/>
      <c r="BV44" s="59"/>
      <c r="BW44" s="60"/>
      <c r="BX44" s="3"/>
      <c r="BY44" s="48"/>
      <c r="BZ44" s="49"/>
      <c r="CA44" s="59">
        <v>10</v>
      </c>
      <c r="CB44" s="60">
        <v>10</v>
      </c>
      <c r="CC44" s="3"/>
      <c r="CD44" s="48">
        <v>10</v>
      </c>
      <c r="CE44" s="49"/>
    </row>
    <row r="45" spans="1:83" ht="12" customHeight="1">
      <c r="A45" s="7">
        <v>84</v>
      </c>
      <c r="B45" s="79" t="s">
        <v>54</v>
      </c>
      <c r="C45" s="9">
        <f t="shared" si="7"/>
        <v>1300</v>
      </c>
      <c r="D45" s="7"/>
      <c r="E45" s="7">
        <v>1300</v>
      </c>
      <c r="F45" s="9">
        <f t="shared" si="8"/>
        <v>1300</v>
      </c>
      <c r="G45" s="9">
        <f t="shared" si="0"/>
        <v>0</v>
      </c>
      <c r="H45" s="57">
        <f t="shared" si="9"/>
        <v>0</v>
      </c>
      <c r="I45" s="7">
        <f t="shared" si="1"/>
        <v>0</v>
      </c>
      <c r="J45" s="5">
        <f t="shared" si="2"/>
        <v>0</v>
      </c>
      <c r="K45" s="58">
        <f t="shared" si="3"/>
        <v>1300</v>
      </c>
      <c r="L45" s="58">
        <f t="shared" si="4"/>
        <v>0</v>
      </c>
      <c r="M45" s="58">
        <f t="shared" si="5"/>
        <v>1300</v>
      </c>
      <c r="N45" s="59">
        <f t="shared" si="10"/>
        <v>0</v>
      </c>
      <c r="O45" s="60"/>
      <c r="P45" s="3"/>
      <c r="Q45" s="48"/>
      <c r="R45" s="49"/>
      <c r="S45" s="59">
        <f t="shared" si="11"/>
        <v>0</v>
      </c>
      <c r="T45" s="60"/>
      <c r="U45" s="3"/>
      <c r="V45" s="48"/>
      <c r="W45" s="49"/>
      <c r="X45" s="59">
        <f t="shared" si="12"/>
        <v>0</v>
      </c>
      <c r="Y45" s="60"/>
      <c r="Z45" s="3"/>
      <c r="AA45" s="48"/>
      <c r="AB45" s="49"/>
      <c r="AC45" s="59">
        <f t="shared" si="13"/>
        <v>0</v>
      </c>
      <c r="AD45" s="60"/>
      <c r="AE45" s="3"/>
      <c r="AF45" s="48"/>
      <c r="AG45" s="49"/>
      <c r="AH45" s="59">
        <f t="shared" si="14"/>
        <v>0</v>
      </c>
      <c r="AI45" s="60"/>
      <c r="AJ45" s="3"/>
      <c r="AK45" s="48"/>
      <c r="AL45" s="49"/>
      <c r="AM45" s="59">
        <f t="shared" si="15"/>
        <v>0</v>
      </c>
      <c r="AN45" s="60"/>
      <c r="AO45" s="3"/>
      <c r="AP45" s="48"/>
      <c r="AQ45" s="49"/>
      <c r="AR45" s="59">
        <f t="shared" si="16"/>
        <v>0</v>
      </c>
      <c r="AS45" s="60"/>
      <c r="AT45" s="3"/>
      <c r="AU45" s="48"/>
      <c r="AV45" s="49"/>
      <c r="AW45" s="59">
        <f t="shared" si="17"/>
        <v>0</v>
      </c>
      <c r="AX45" s="60"/>
      <c r="AY45" s="3"/>
      <c r="AZ45" s="48"/>
      <c r="BA45" s="49"/>
      <c r="BB45" s="59">
        <f t="shared" si="18"/>
        <v>0</v>
      </c>
      <c r="BC45" s="60"/>
      <c r="BD45" s="3"/>
      <c r="BE45" s="48"/>
      <c r="BF45" s="49"/>
      <c r="BG45" s="59">
        <f t="shared" si="19"/>
        <v>0</v>
      </c>
      <c r="BH45" s="60"/>
      <c r="BI45" s="3"/>
      <c r="BJ45" s="48"/>
      <c r="BK45" s="49"/>
      <c r="BL45" s="59">
        <f t="shared" si="20"/>
        <v>0</v>
      </c>
      <c r="BM45" s="60"/>
      <c r="BN45" s="3"/>
      <c r="BO45" s="48"/>
      <c r="BP45" s="49"/>
      <c r="BQ45" s="59">
        <f t="shared" si="6"/>
        <v>1300</v>
      </c>
      <c r="BR45" s="60">
        <v>1300</v>
      </c>
      <c r="BS45" s="3">
        <v>1.01</v>
      </c>
      <c r="BT45" s="48"/>
      <c r="BU45" s="49">
        <v>1300</v>
      </c>
      <c r="BV45" s="59"/>
      <c r="BW45" s="60"/>
      <c r="BX45" s="3"/>
      <c r="BY45" s="48"/>
      <c r="BZ45" s="49"/>
      <c r="CA45" s="59"/>
      <c r="CB45" s="60"/>
      <c r="CC45" s="3"/>
      <c r="CD45" s="48"/>
      <c r="CE45" s="49"/>
    </row>
    <row r="46" spans="1:83" ht="12" customHeight="1">
      <c r="A46" s="7">
        <v>85</v>
      </c>
      <c r="B46" s="79" t="s">
        <v>11</v>
      </c>
      <c r="C46" s="9">
        <f t="shared" si="7"/>
        <v>425</v>
      </c>
      <c r="D46" s="7"/>
      <c r="E46" s="7">
        <v>425</v>
      </c>
      <c r="F46" s="9">
        <f t="shared" si="8"/>
        <v>425</v>
      </c>
      <c r="G46" s="9">
        <f t="shared" si="0"/>
        <v>0</v>
      </c>
      <c r="H46" s="57">
        <f t="shared" si="9"/>
        <v>425</v>
      </c>
      <c r="I46" s="7">
        <f t="shared" si="1"/>
        <v>0</v>
      </c>
      <c r="J46" s="5">
        <f t="shared" si="2"/>
        <v>425</v>
      </c>
      <c r="K46" s="58">
        <f t="shared" si="3"/>
        <v>0</v>
      </c>
      <c r="L46" s="58">
        <f t="shared" si="4"/>
        <v>0</v>
      </c>
      <c r="M46" s="58">
        <f t="shared" si="5"/>
        <v>0</v>
      </c>
      <c r="N46" s="59">
        <f t="shared" si="10"/>
        <v>0</v>
      </c>
      <c r="O46" s="60"/>
      <c r="P46" s="3"/>
      <c r="Q46" s="48"/>
      <c r="R46" s="49"/>
      <c r="S46" s="59">
        <f t="shared" si="11"/>
        <v>0</v>
      </c>
      <c r="T46" s="60"/>
      <c r="U46" s="3"/>
      <c r="V46" s="48"/>
      <c r="W46" s="49"/>
      <c r="X46" s="59">
        <f t="shared" si="12"/>
        <v>0</v>
      </c>
      <c r="Y46" s="60"/>
      <c r="Z46" s="3"/>
      <c r="AA46" s="48"/>
      <c r="AB46" s="49"/>
      <c r="AC46" s="59">
        <f t="shared" si="13"/>
        <v>0</v>
      </c>
      <c r="AD46" s="60"/>
      <c r="AE46" s="3"/>
      <c r="AF46" s="48"/>
      <c r="AG46" s="49"/>
      <c r="AH46" s="59">
        <f t="shared" si="14"/>
        <v>0</v>
      </c>
      <c r="AI46" s="60"/>
      <c r="AJ46" s="3"/>
      <c r="AK46" s="48"/>
      <c r="AL46" s="49"/>
      <c r="AM46" s="59">
        <f t="shared" si="15"/>
        <v>425</v>
      </c>
      <c r="AN46" s="60">
        <v>425</v>
      </c>
      <c r="AO46" s="3">
        <v>1.02</v>
      </c>
      <c r="AP46" s="48"/>
      <c r="AQ46" s="49">
        <v>425</v>
      </c>
      <c r="AR46" s="59">
        <f t="shared" si="16"/>
        <v>0</v>
      </c>
      <c r="AS46" s="60"/>
      <c r="AT46" s="3"/>
      <c r="AU46" s="48"/>
      <c r="AV46" s="49"/>
      <c r="AW46" s="59">
        <f t="shared" si="17"/>
        <v>0</v>
      </c>
      <c r="AX46" s="60"/>
      <c r="AY46" s="3"/>
      <c r="AZ46" s="48"/>
      <c r="BA46" s="49"/>
      <c r="BB46" s="59">
        <f t="shared" si="18"/>
        <v>0</v>
      </c>
      <c r="BC46" s="60"/>
      <c r="BD46" s="3"/>
      <c r="BE46" s="48"/>
      <c r="BF46" s="49"/>
      <c r="BG46" s="59">
        <f t="shared" si="19"/>
        <v>0</v>
      </c>
      <c r="BH46" s="60"/>
      <c r="BI46" s="3"/>
      <c r="BJ46" s="48"/>
      <c r="BK46" s="49"/>
      <c r="BL46" s="59">
        <f t="shared" si="20"/>
        <v>0</v>
      </c>
      <c r="BM46" s="60"/>
      <c r="BN46" s="3"/>
      <c r="BO46" s="48"/>
      <c r="BP46" s="49"/>
      <c r="BQ46" s="59">
        <f t="shared" si="6"/>
        <v>0</v>
      </c>
      <c r="BR46" s="60"/>
      <c r="BS46" s="3"/>
      <c r="BT46" s="48"/>
      <c r="BU46" s="49"/>
      <c r="BV46" s="59">
        <f>BZ46+BY46</f>
        <v>0</v>
      </c>
      <c r="BW46" s="60"/>
      <c r="BX46" s="3"/>
      <c r="BY46" s="48"/>
      <c r="BZ46" s="49"/>
      <c r="CA46" s="59"/>
      <c r="CB46" s="60"/>
      <c r="CC46" s="3"/>
      <c r="CD46" s="48"/>
      <c r="CE46" s="49"/>
    </row>
    <row r="47" spans="1:83" ht="12" customHeight="1">
      <c r="A47" s="7">
        <v>86</v>
      </c>
      <c r="B47" s="79" t="s">
        <v>8</v>
      </c>
      <c r="C47" s="9">
        <f t="shared" si="7"/>
        <v>770</v>
      </c>
      <c r="D47" s="7">
        <v>270</v>
      </c>
      <c r="E47" s="7">
        <v>500</v>
      </c>
      <c r="F47" s="9">
        <f t="shared" si="8"/>
        <v>770</v>
      </c>
      <c r="G47" s="9">
        <f t="shared" si="0"/>
        <v>0</v>
      </c>
      <c r="H47" s="57">
        <f t="shared" si="9"/>
        <v>540</v>
      </c>
      <c r="I47" s="7">
        <f t="shared" si="1"/>
        <v>540</v>
      </c>
      <c r="J47" s="5">
        <f t="shared" si="2"/>
        <v>0</v>
      </c>
      <c r="K47" s="58">
        <f t="shared" si="3"/>
        <v>230</v>
      </c>
      <c r="L47" s="58">
        <f t="shared" si="4"/>
        <v>-270</v>
      </c>
      <c r="M47" s="58">
        <f t="shared" si="5"/>
        <v>500</v>
      </c>
      <c r="N47" s="59">
        <f t="shared" si="10"/>
        <v>0</v>
      </c>
      <c r="O47" s="60"/>
      <c r="P47" s="3"/>
      <c r="Q47" s="48"/>
      <c r="R47" s="49"/>
      <c r="S47" s="59">
        <f t="shared" si="11"/>
        <v>0</v>
      </c>
      <c r="T47" s="60"/>
      <c r="U47" s="3"/>
      <c r="V47" s="48"/>
      <c r="W47" s="49"/>
      <c r="X47" s="59">
        <f t="shared" si="12"/>
        <v>0</v>
      </c>
      <c r="Y47" s="60"/>
      <c r="Z47" s="3"/>
      <c r="AA47" s="48"/>
      <c r="AB47" s="49"/>
      <c r="AC47" s="59">
        <f t="shared" si="13"/>
        <v>270</v>
      </c>
      <c r="AD47" s="60">
        <v>135</v>
      </c>
      <c r="AE47" s="3">
        <v>1.09</v>
      </c>
      <c r="AF47" s="48">
        <v>270</v>
      </c>
      <c r="AG47" s="49"/>
      <c r="AH47" s="59">
        <f t="shared" si="14"/>
        <v>270</v>
      </c>
      <c r="AI47" s="60"/>
      <c r="AJ47" s="3">
        <v>1</v>
      </c>
      <c r="AK47" s="48">
        <v>270</v>
      </c>
      <c r="AL47" s="49"/>
      <c r="AM47" s="59">
        <f t="shared" si="15"/>
        <v>0</v>
      </c>
      <c r="AN47" s="60"/>
      <c r="AO47" s="3"/>
      <c r="AP47" s="48"/>
      <c r="AQ47" s="49"/>
      <c r="AR47" s="59">
        <f t="shared" si="16"/>
        <v>0</v>
      </c>
      <c r="AS47" s="60"/>
      <c r="AT47" s="3"/>
      <c r="AU47" s="48"/>
      <c r="AV47" s="49"/>
      <c r="AW47" s="59">
        <f t="shared" si="17"/>
        <v>0</v>
      </c>
      <c r="AX47" s="60"/>
      <c r="AY47" s="3"/>
      <c r="AZ47" s="48"/>
      <c r="BA47" s="49"/>
      <c r="BB47" s="59">
        <f t="shared" si="18"/>
        <v>0</v>
      </c>
      <c r="BC47" s="60"/>
      <c r="BD47" s="3"/>
      <c r="BE47" s="48"/>
      <c r="BF47" s="49"/>
      <c r="BG47" s="59">
        <f t="shared" si="19"/>
        <v>0</v>
      </c>
      <c r="BH47" s="60"/>
      <c r="BI47" s="3"/>
      <c r="BJ47" s="48"/>
      <c r="BK47" s="49"/>
      <c r="BL47" s="59">
        <f t="shared" si="20"/>
        <v>0</v>
      </c>
      <c r="BM47" s="60"/>
      <c r="BN47" s="3"/>
      <c r="BO47" s="48"/>
      <c r="BP47" s="49"/>
      <c r="BQ47" s="59">
        <f t="shared" si="6"/>
        <v>500</v>
      </c>
      <c r="BR47" s="60">
        <v>500</v>
      </c>
      <c r="BS47" s="3">
        <v>1.01</v>
      </c>
      <c r="BT47" s="48"/>
      <c r="BU47" s="49">
        <v>500</v>
      </c>
      <c r="BV47" s="59">
        <v>190</v>
      </c>
      <c r="BW47" s="60">
        <v>135</v>
      </c>
      <c r="BX47" s="3">
        <v>0.99</v>
      </c>
      <c r="BY47" s="48"/>
      <c r="BZ47" s="49"/>
      <c r="CA47" s="59"/>
      <c r="CB47" s="60"/>
      <c r="CC47" s="3"/>
      <c r="CD47" s="48"/>
      <c r="CE47" s="49"/>
    </row>
    <row r="48" spans="1:83" ht="12" customHeight="1">
      <c r="A48" s="7">
        <v>87</v>
      </c>
      <c r="B48" s="79" t="s">
        <v>69</v>
      </c>
      <c r="C48" s="9">
        <f t="shared" si="7"/>
        <v>350</v>
      </c>
      <c r="D48" s="7">
        <v>350</v>
      </c>
      <c r="E48" s="7"/>
      <c r="F48" s="9">
        <f t="shared" si="8"/>
        <v>350</v>
      </c>
      <c r="G48" s="9">
        <f t="shared" si="0"/>
        <v>0</v>
      </c>
      <c r="H48" s="57">
        <f t="shared" si="9"/>
        <v>350</v>
      </c>
      <c r="I48" s="7">
        <f t="shared" si="1"/>
        <v>350</v>
      </c>
      <c r="J48" s="5">
        <f t="shared" si="2"/>
        <v>0</v>
      </c>
      <c r="K48" s="58">
        <f t="shared" si="3"/>
        <v>0</v>
      </c>
      <c r="L48" s="58">
        <f t="shared" si="4"/>
        <v>0</v>
      </c>
      <c r="M48" s="58">
        <f t="shared" si="5"/>
        <v>0</v>
      </c>
      <c r="N48" s="59">
        <f t="shared" si="10"/>
        <v>0</v>
      </c>
      <c r="O48" s="60"/>
      <c r="P48" s="3"/>
      <c r="Q48" s="48"/>
      <c r="R48" s="49"/>
      <c r="S48" s="59">
        <f t="shared" si="11"/>
        <v>0</v>
      </c>
      <c r="T48" s="60"/>
      <c r="U48" s="3"/>
      <c r="V48" s="48"/>
      <c r="W48" s="49"/>
      <c r="X48" s="59">
        <f t="shared" si="12"/>
        <v>0</v>
      </c>
      <c r="Y48" s="60"/>
      <c r="Z48" s="3"/>
      <c r="AA48" s="48"/>
      <c r="AB48" s="49"/>
      <c r="AC48" s="59">
        <f t="shared" si="13"/>
        <v>0</v>
      </c>
      <c r="AD48" s="60"/>
      <c r="AE48" s="3"/>
      <c r="AF48" s="48"/>
      <c r="AG48" s="49"/>
      <c r="AH48" s="59">
        <f t="shared" si="14"/>
        <v>0</v>
      </c>
      <c r="AI48" s="60"/>
      <c r="AJ48" s="3"/>
      <c r="AK48" s="48"/>
      <c r="AL48" s="49"/>
      <c r="AM48" s="59">
        <f t="shared" si="15"/>
        <v>0</v>
      </c>
      <c r="AN48" s="60"/>
      <c r="AO48" s="3"/>
      <c r="AP48" s="48"/>
      <c r="AQ48" s="49"/>
      <c r="AR48" s="59">
        <f t="shared" si="16"/>
        <v>0</v>
      </c>
      <c r="AS48" s="60"/>
      <c r="AT48" s="3"/>
      <c r="AU48" s="48"/>
      <c r="AV48" s="49"/>
      <c r="AW48" s="59">
        <f t="shared" si="17"/>
        <v>0</v>
      </c>
      <c r="AX48" s="60"/>
      <c r="AY48" s="3"/>
      <c r="AZ48" s="48"/>
      <c r="BA48" s="49"/>
      <c r="BB48" s="59">
        <f t="shared" si="18"/>
        <v>0</v>
      </c>
      <c r="BC48" s="60"/>
      <c r="BD48" s="3"/>
      <c r="BE48" s="48"/>
      <c r="BF48" s="49"/>
      <c r="BG48" s="59">
        <f t="shared" si="19"/>
        <v>0</v>
      </c>
      <c r="BH48" s="60"/>
      <c r="BI48" s="3"/>
      <c r="BJ48" s="48"/>
      <c r="BK48" s="49"/>
      <c r="BL48" s="59">
        <f t="shared" si="20"/>
        <v>0</v>
      </c>
      <c r="BM48" s="60"/>
      <c r="BN48" s="3"/>
      <c r="BO48" s="48"/>
      <c r="BP48" s="49"/>
      <c r="BQ48" s="59">
        <f t="shared" si="6"/>
        <v>0</v>
      </c>
      <c r="BR48" s="60"/>
      <c r="BS48" s="3"/>
      <c r="BT48" s="48"/>
      <c r="BU48" s="49"/>
      <c r="BV48" s="59">
        <f>BZ48+BY48</f>
        <v>0</v>
      </c>
      <c r="BW48" s="60"/>
      <c r="BX48" s="3"/>
      <c r="BY48" s="48"/>
      <c r="BZ48" s="49"/>
      <c r="CA48" s="59">
        <v>350</v>
      </c>
      <c r="CB48" s="60">
        <v>350</v>
      </c>
      <c r="CC48" s="3"/>
      <c r="CD48" s="48">
        <v>350</v>
      </c>
      <c r="CE48" s="49"/>
    </row>
    <row r="49" spans="1:83" ht="12" customHeight="1">
      <c r="A49" s="7">
        <v>88</v>
      </c>
      <c r="B49" s="80" t="s">
        <v>7</v>
      </c>
      <c r="C49" s="9">
        <f t="shared" si="7"/>
        <v>90</v>
      </c>
      <c r="D49" s="7">
        <v>90</v>
      </c>
      <c r="E49" s="7"/>
      <c r="F49" s="9">
        <f>O49+T49+Y49+AD49+AI49+AN49+AS49+AX49+BC49+BH49+BM49+CB49+BR49+BW49</f>
        <v>90</v>
      </c>
      <c r="G49" s="9">
        <f t="shared" si="0"/>
        <v>0</v>
      </c>
      <c r="H49" s="57">
        <f t="shared" si="9"/>
        <v>90</v>
      </c>
      <c r="I49" s="7">
        <f t="shared" si="1"/>
        <v>90</v>
      </c>
      <c r="J49" s="5">
        <f t="shared" si="2"/>
        <v>0</v>
      </c>
      <c r="K49" s="58">
        <f t="shared" si="3"/>
        <v>0</v>
      </c>
      <c r="L49" s="58">
        <f t="shared" si="4"/>
        <v>0</v>
      </c>
      <c r="M49" s="58">
        <f t="shared" si="5"/>
        <v>0</v>
      </c>
      <c r="N49" s="59">
        <f t="shared" si="10"/>
        <v>0</v>
      </c>
      <c r="O49" s="60"/>
      <c r="P49" s="3"/>
      <c r="Q49" s="3"/>
      <c r="R49" s="3"/>
      <c r="S49" s="59">
        <f t="shared" si="11"/>
        <v>0</v>
      </c>
      <c r="T49" s="60"/>
      <c r="U49" s="3"/>
      <c r="V49" s="3"/>
      <c r="W49" s="3"/>
      <c r="X49" s="59">
        <f t="shared" si="12"/>
        <v>0</v>
      </c>
      <c r="Y49" s="60"/>
      <c r="Z49" s="3"/>
      <c r="AA49" s="3"/>
      <c r="AB49" s="3"/>
      <c r="AC49" s="59">
        <f t="shared" si="13"/>
        <v>90</v>
      </c>
      <c r="AD49" s="60">
        <v>90</v>
      </c>
      <c r="AE49" s="3">
        <v>1.05</v>
      </c>
      <c r="AF49" s="3">
        <v>90</v>
      </c>
      <c r="AG49" s="3"/>
      <c r="AH49" s="59">
        <f t="shared" si="14"/>
        <v>0</v>
      </c>
      <c r="AI49" s="60"/>
      <c r="AJ49" s="3"/>
      <c r="AK49" s="3"/>
      <c r="AL49" s="3"/>
      <c r="AM49" s="59">
        <f t="shared" si="15"/>
        <v>0</v>
      </c>
      <c r="AN49" s="60"/>
      <c r="AO49" s="3"/>
      <c r="AP49" s="3"/>
      <c r="AQ49" s="3"/>
      <c r="AR49" s="59">
        <f t="shared" si="16"/>
        <v>0</v>
      </c>
      <c r="AS49" s="60"/>
      <c r="AT49" s="3"/>
      <c r="AU49" s="3"/>
      <c r="AV49" s="3"/>
      <c r="AW49" s="59">
        <f t="shared" si="17"/>
        <v>0</v>
      </c>
      <c r="AX49" s="60"/>
      <c r="AY49" s="3"/>
      <c r="AZ49" s="3"/>
      <c r="BA49" s="3"/>
      <c r="BB49" s="59">
        <f t="shared" si="18"/>
        <v>0</v>
      </c>
      <c r="BC49" s="60"/>
      <c r="BD49" s="3"/>
      <c r="BE49" s="3"/>
      <c r="BF49" s="3"/>
      <c r="BG49" s="59">
        <f t="shared" si="19"/>
        <v>0</v>
      </c>
      <c r="BH49" s="60"/>
      <c r="BI49" s="3"/>
      <c r="BJ49" s="3"/>
      <c r="BK49" s="3"/>
      <c r="BL49" s="59">
        <f t="shared" si="20"/>
        <v>0</v>
      </c>
      <c r="BM49" s="60"/>
      <c r="BN49" s="3"/>
      <c r="BO49" s="3"/>
      <c r="BP49" s="3"/>
      <c r="BQ49" s="59">
        <f t="shared" si="6"/>
        <v>0</v>
      </c>
      <c r="BR49" s="60"/>
      <c r="BS49" s="3"/>
      <c r="BT49" s="3"/>
      <c r="BU49" s="3"/>
      <c r="BV49" s="59">
        <f>BZ49+BY49</f>
        <v>0</v>
      </c>
      <c r="BW49" s="60"/>
      <c r="BX49" s="3"/>
      <c r="BY49" s="3"/>
      <c r="BZ49" s="3"/>
      <c r="CA49" s="59"/>
      <c r="CB49" s="60"/>
      <c r="CC49" s="3"/>
      <c r="CD49" s="3"/>
      <c r="CE49" s="3"/>
    </row>
    <row r="50" spans="1:83" s="82" customFormat="1" ht="12">
      <c r="A50" s="9"/>
      <c r="B50" s="8" t="s">
        <v>12</v>
      </c>
      <c r="C50" s="81">
        <f aca="true" t="shared" si="21" ref="C50:BP50">SUM(C8:C49)</f>
        <v>19278</v>
      </c>
      <c r="D50" s="81">
        <f t="shared" si="21"/>
        <v>3214</v>
      </c>
      <c r="E50" s="81">
        <f t="shared" si="21"/>
        <v>16064</v>
      </c>
      <c r="F50" s="9">
        <f t="shared" si="8"/>
        <v>19086</v>
      </c>
      <c r="G50" s="9">
        <f t="shared" si="0"/>
        <v>192</v>
      </c>
      <c r="H50" s="81">
        <f t="shared" si="21"/>
        <v>16594</v>
      </c>
      <c r="I50" s="81">
        <f t="shared" si="21"/>
        <v>5257</v>
      </c>
      <c r="J50" s="63">
        <f t="shared" si="21"/>
        <v>11337</v>
      </c>
      <c r="K50" s="63">
        <f>SUM(K8:K49)</f>
        <v>2684</v>
      </c>
      <c r="L50" s="63">
        <f>SUM(L8:L49)</f>
        <v>-2043</v>
      </c>
      <c r="M50" s="63">
        <f>SUM(M8:M49)</f>
        <v>4727</v>
      </c>
      <c r="N50" s="63">
        <f t="shared" si="21"/>
        <v>374</v>
      </c>
      <c r="O50" s="63">
        <f t="shared" si="21"/>
        <v>374</v>
      </c>
      <c r="P50" s="63">
        <f t="shared" si="21"/>
        <v>0.84</v>
      </c>
      <c r="Q50" s="63">
        <f t="shared" si="21"/>
        <v>0</v>
      </c>
      <c r="R50" s="63">
        <f t="shared" si="21"/>
        <v>374</v>
      </c>
      <c r="S50" s="63">
        <f t="shared" si="21"/>
        <v>302</v>
      </c>
      <c r="T50" s="63">
        <f t="shared" si="21"/>
        <v>302</v>
      </c>
      <c r="U50" s="63">
        <f t="shared" si="21"/>
        <v>0.7</v>
      </c>
      <c r="V50" s="63">
        <f t="shared" si="21"/>
        <v>0</v>
      </c>
      <c r="W50" s="63">
        <f t="shared" si="21"/>
        <v>302</v>
      </c>
      <c r="X50" s="63">
        <f t="shared" si="21"/>
        <v>88</v>
      </c>
      <c r="Y50" s="63">
        <f t="shared" si="21"/>
        <v>0</v>
      </c>
      <c r="Z50" s="63">
        <f t="shared" si="21"/>
        <v>1</v>
      </c>
      <c r="AA50" s="63">
        <f t="shared" si="21"/>
        <v>0</v>
      </c>
      <c r="AB50" s="63">
        <f t="shared" si="21"/>
        <v>88</v>
      </c>
      <c r="AC50" s="63">
        <f t="shared" si="21"/>
        <v>679</v>
      </c>
      <c r="AD50" s="63">
        <f t="shared" si="21"/>
        <v>225</v>
      </c>
      <c r="AE50" s="63">
        <f t="shared" si="21"/>
        <v>4.16</v>
      </c>
      <c r="AF50" s="63">
        <f t="shared" si="21"/>
        <v>480</v>
      </c>
      <c r="AG50" s="63">
        <f t="shared" si="21"/>
        <v>199</v>
      </c>
      <c r="AH50" s="63">
        <f t="shared" si="21"/>
        <v>663</v>
      </c>
      <c r="AI50" s="63">
        <f t="shared" si="21"/>
        <v>146</v>
      </c>
      <c r="AJ50" s="63">
        <f t="shared" si="21"/>
        <v>4.16</v>
      </c>
      <c r="AK50" s="63">
        <f t="shared" si="21"/>
        <v>663</v>
      </c>
      <c r="AL50" s="63">
        <f t="shared" si="21"/>
        <v>0</v>
      </c>
      <c r="AM50" s="63">
        <f t="shared" si="21"/>
        <v>425</v>
      </c>
      <c r="AN50" s="63">
        <f t="shared" si="21"/>
        <v>425</v>
      </c>
      <c r="AO50" s="63">
        <f t="shared" si="21"/>
        <v>1.02</v>
      </c>
      <c r="AP50" s="63">
        <f t="shared" si="21"/>
        <v>0</v>
      </c>
      <c r="AQ50" s="63">
        <f t="shared" si="21"/>
        <v>425</v>
      </c>
      <c r="AR50" s="63">
        <f t="shared" si="21"/>
        <v>4778</v>
      </c>
      <c r="AS50" s="63">
        <f t="shared" si="21"/>
        <v>4618</v>
      </c>
      <c r="AT50" s="63">
        <f t="shared" si="21"/>
        <v>10.96</v>
      </c>
      <c r="AU50" s="63">
        <f t="shared" si="21"/>
        <v>0</v>
      </c>
      <c r="AV50" s="63">
        <f t="shared" si="21"/>
        <v>4778</v>
      </c>
      <c r="AW50" s="63">
        <f t="shared" si="21"/>
        <v>1944</v>
      </c>
      <c r="AX50" s="63">
        <f t="shared" si="21"/>
        <v>0</v>
      </c>
      <c r="AY50" s="63">
        <f t="shared" si="21"/>
        <v>1</v>
      </c>
      <c r="AZ50" s="63">
        <f t="shared" si="21"/>
        <v>1944</v>
      </c>
      <c r="BA50" s="63">
        <f t="shared" si="21"/>
        <v>0</v>
      </c>
      <c r="BB50" s="63">
        <f t="shared" si="21"/>
        <v>1650</v>
      </c>
      <c r="BC50" s="63">
        <f t="shared" si="21"/>
        <v>600</v>
      </c>
      <c r="BD50" s="63">
        <f t="shared" si="21"/>
        <v>0.98</v>
      </c>
      <c r="BE50" s="63">
        <f t="shared" si="21"/>
        <v>600</v>
      </c>
      <c r="BF50" s="63">
        <f t="shared" si="21"/>
        <v>1050</v>
      </c>
      <c r="BG50" s="63">
        <f t="shared" si="21"/>
        <v>837</v>
      </c>
      <c r="BH50" s="63">
        <f t="shared" si="21"/>
        <v>416</v>
      </c>
      <c r="BI50" s="63">
        <f t="shared" si="21"/>
        <v>8.05</v>
      </c>
      <c r="BJ50" s="63">
        <f t="shared" si="21"/>
        <v>316</v>
      </c>
      <c r="BK50" s="63">
        <f t="shared" si="21"/>
        <v>521</v>
      </c>
      <c r="BL50" s="63">
        <f t="shared" si="21"/>
        <v>3600</v>
      </c>
      <c r="BM50" s="63">
        <f t="shared" si="21"/>
        <v>3600</v>
      </c>
      <c r="BN50" s="63">
        <f t="shared" si="21"/>
        <v>0.97</v>
      </c>
      <c r="BO50" s="63">
        <f t="shared" si="21"/>
        <v>0</v>
      </c>
      <c r="BP50" s="63">
        <f t="shared" si="21"/>
        <v>3600</v>
      </c>
      <c r="BQ50" s="63">
        <f aca="true" t="shared" si="22" ref="BQ50:CE50">SUM(BQ8:BQ49)</f>
        <v>6745</v>
      </c>
      <c r="BR50" s="63">
        <f t="shared" si="22"/>
        <v>6745</v>
      </c>
      <c r="BS50" s="63">
        <f t="shared" si="22"/>
        <v>18.09927</v>
      </c>
      <c r="BT50" s="63">
        <f t="shared" si="22"/>
        <v>0</v>
      </c>
      <c r="BU50" s="63">
        <f t="shared" si="22"/>
        <v>6745</v>
      </c>
      <c r="BV50" s="63">
        <f t="shared" si="22"/>
        <v>443</v>
      </c>
      <c r="BW50" s="63">
        <f t="shared" si="22"/>
        <v>381</v>
      </c>
      <c r="BX50" s="63">
        <f t="shared" si="22"/>
        <v>3.1900000000000004</v>
      </c>
      <c r="BY50" s="63">
        <f t="shared" si="22"/>
        <v>253</v>
      </c>
      <c r="BZ50" s="63">
        <f t="shared" si="22"/>
        <v>0</v>
      </c>
      <c r="CA50" s="63">
        <f t="shared" si="22"/>
        <v>1254</v>
      </c>
      <c r="CB50" s="63">
        <f t="shared" si="22"/>
        <v>1254</v>
      </c>
      <c r="CC50" s="63">
        <f t="shared" si="22"/>
        <v>3.3000000000000003</v>
      </c>
      <c r="CD50" s="63">
        <f t="shared" si="22"/>
        <v>1254</v>
      </c>
      <c r="CE50" s="63">
        <f t="shared" si="22"/>
        <v>0</v>
      </c>
    </row>
    <row r="51" spans="6:83" ht="12" customHeight="1" hidden="1">
      <c r="F51" s="9">
        <f t="shared" si="8"/>
        <v>0</v>
      </c>
      <c r="G51" s="9">
        <f t="shared" si="0"/>
        <v>0</v>
      </c>
      <c r="K51" s="63">
        <f>SUM(K8:K50)</f>
        <v>5368</v>
      </c>
      <c r="L51" s="63">
        <f>SUM(L8:L50)</f>
        <v>-4086</v>
      </c>
      <c r="M51" s="63">
        <f>SUM(M8:M50)</f>
        <v>9454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59">
        <f>BU51</f>
        <v>61</v>
      </c>
      <c r="BR51" s="60"/>
      <c r="BS51" s="3"/>
      <c r="BT51" s="3"/>
      <c r="BU51" s="3">
        <v>61</v>
      </c>
      <c r="BV51" s="4"/>
      <c r="BW51" s="4"/>
      <c r="BX51" s="4"/>
      <c r="BY51" s="4"/>
      <c r="BZ51" s="4"/>
      <c r="CA51" s="59">
        <f>CE51</f>
        <v>61</v>
      </c>
      <c r="CB51" s="60"/>
      <c r="CC51" s="3"/>
      <c r="CD51" s="3"/>
      <c r="CE51" s="3">
        <v>61</v>
      </c>
    </row>
    <row r="52" spans="6:83" ht="1.5" customHeight="1" hidden="1">
      <c r="F52" s="85">
        <f t="shared" si="8"/>
        <v>0</v>
      </c>
      <c r="G52" s="85">
        <f t="shared" si="0"/>
        <v>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59">
        <f>BU52</f>
        <v>94</v>
      </c>
      <c r="BR52" s="60"/>
      <c r="BS52" s="3"/>
      <c r="BT52" s="3"/>
      <c r="BU52" s="3">
        <v>94</v>
      </c>
      <c r="BV52" s="4"/>
      <c r="BW52" s="4"/>
      <c r="BX52" s="4"/>
      <c r="BY52" s="4"/>
      <c r="BZ52" s="4"/>
      <c r="CA52" s="59">
        <f>CE52</f>
        <v>94</v>
      </c>
      <c r="CB52" s="60"/>
      <c r="CC52" s="3"/>
      <c r="CD52" s="3"/>
      <c r="CE52" s="3">
        <v>94</v>
      </c>
    </row>
    <row r="53" spans="5:83" ht="12">
      <c r="E53" s="86"/>
      <c r="F53" s="240"/>
      <c r="G53" s="87"/>
      <c r="H53" s="8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14:83" ht="12"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4:83" ht="12"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4:83" ht="12"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</row>
    <row r="57" spans="14:83" ht="12"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</row>
    <row r="58" spans="14:83" ht="12"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</row>
    <row r="59" spans="14:83" ht="12"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14:83" ht="12"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14:83" ht="12"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4:83" ht="12"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</row>
    <row r="63" spans="14:83" ht="12"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</row>
    <row r="64" spans="14:83" ht="12"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</row>
    <row r="65" spans="14:83" ht="12"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14:83" ht="12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</row>
    <row r="67" spans="14:83" ht="12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</row>
    <row r="68" spans="14:83" ht="12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</row>
    <row r="69" spans="14:83" ht="12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</row>
    <row r="70" spans="14:83" ht="12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</row>
    <row r="71" spans="14:83" ht="12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</row>
    <row r="72" spans="14:83" ht="12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</row>
    <row r="73" spans="14:83" ht="12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</row>
    <row r="74" spans="14:83" ht="12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</row>
    <row r="75" spans="14:83" ht="12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</row>
    <row r="76" spans="14:83" ht="12"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</row>
    <row r="77" spans="14:83" ht="12"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</row>
    <row r="78" spans="14:83" ht="12"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</row>
    <row r="79" spans="14:83" ht="12"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</row>
    <row r="80" spans="14:83" ht="12"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</row>
    <row r="81" spans="14:83" ht="12"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</row>
    <row r="82" spans="14:83" ht="12"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</row>
    <row r="83" spans="14:83" ht="12"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</row>
    <row r="84" spans="14:83" ht="12"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</row>
    <row r="85" spans="14:83" ht="12"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</row>
    <row r="86" spans="14:83" ht="12"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</row>
    <row r="87" spans="14:83" ht="12"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</row>
    <row r="88" spans="14:83" ht="12"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</row>
    <row r="89" spans="14:83" ht="12"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</row>
    <row r="90" spans="14:83" ht="12"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</row>
    <row r="91" spans="14:83" ht="12"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</row>
    <row r="92" spans="14:83" ht="12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</row>
    <row r="93" spans="14:83" ht="12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</row>
    <row r="94" spans="14:83" ht="12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</row>
    <row r="95" spans="14:83" ht="12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</row>
    <row r="96" spans="14:83" ht="12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</row>
    <row r="97" spans="14:83" ht="12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</row>
    <row r="98" spans="14:83" ht="12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</row>
    <row r="99" spans="14:83" ht="12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</row>
    <row r="100" spans="14:83" ht="12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</row>
    <row r="101" spans="14:83" ht="12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</row>
    <row r="102" spans="14:83" ht="12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</row>
    <row r="103" spans="14:83" ht="12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</row>
    <row r="104" spans="14:83" ht="12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</row>
    <row r="105" spans="14:83" ht="12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</row>
    <row r="106" spans="14:83" ht="12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</row>
    <row r="107" spans="14:83" ht="12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</row>
    <row r="108" spans="69:83" ht="12">
      <c r="BQ108" s="4"/>
      <c r="BR108" s="4"/>
      <c r="BS108" s="4"/>
      <c r="BT108" s="4"/>
      <c r="BU108" s="4"/>
      <c r="CA108" s="4"/>
      <c r="CB108" s="4"/>
      <c r="CC108" s="4"/>
      <c r="CD108" s="4"/>
      <c r="CE108" s="4"/>
    </row>
    <row r="109" spans="69:83" ht="12">
      <c r="BQ109" s="4"/>
      <c r="BR109" s="4"/>
      <c r="BS109" s="4"/>
      <c r="BT109" s="4"/>
      <c r="BU109" s="4"/>
      <c r="CA109" s="4"/>
      <c r="CB109" s="4"/>
      <c r="CC109" s="4"/>
      <c r="CD109" s="4"/>
      <c r="CE109" s="4"/>
    </row>
    <row r="110" spans="69:83" ht="12">
      <c r="BQ110" s="4"/>
      <c r="BR110" s="4"/>
      <c r="BS110" s="4"/>
      <c r="BT110" s="4"/>
      <c r="BU110" s="4"/>
      <c r="CA110" s="4"/>
      <c r="CB110" s="4"/>
      <c r="CC110" s="4"/>
      <c r="CD110" s="4"/>
      <c r="CE110" s="4"/>
    </row>
    <row r="111" spans="69:83" ht="12">
      <c r="BQ111" s="4"/>
      <c r="BR111" s="4"/>
      <c r="BS111" s="4"/>
      <c r="BT111" s="4"/>
      <c r="BU111" s="4"/>
      <c r="CA111" s="4"/>
      <c r="CB111" s="4"/>
      <c r="CC111" s="4"/>
      <c r="CD111" s="4"/>
      <c r="CE111" s="4"/>
    </row>
    <row r="112" spans="69:83" ht="12">
      <c r="BQ112" s="4"/>
      <c r="BR112" s="4"/>
      <c r="BS112" s="4"/>
      <c r="BT112" s="4"/>
      <c r="BU112" s="4"/>
      <c r="CA112" s="4"/>
      <c r="CB112" s="4"/>
      <c r="CC112" s="4"/>
      <c r="CD112" s="4"/>
      <c r="CE112" s="4"/>
    </row>
    <row r="113" spans="69:83" ht="12">
      <c r="BQ113" s="4"/>
      <c r="BR113" s="4"/>
      <c r="BS113" s="4"/>
      <c r="BT113" s="4"/>
      <c r="BU113" s="4"/>
      <c r="CA113" s="4"/>
      <c r="CB113" s="4"/>
      <c r="CC113" s="4"/>
      <c r="CD113" s="4"/>
      <c r="CE113" s="4"/>
    </row>
    <row r="114" spans="69:83" ht="12">
      <c r="BQ114" s="4"/>
      <c r="BR114" s="4"/>
      <c r="BS114" s="4"/>
      <c r="BT114" s="4"/>
      <c r="BU114" s="4"/>
      <c r="CA114" s="4"/>
      <c r="CB114" s="4"/>
      <c r="CC114" s="4"/>
      <c r="CD114" s="4"/>
      <c r="CE114" s="4"/>
    </row>
  </sheetData>
  <sheetProtection/>
  <mergeCells count="112">
    <mergeCell ref="AI5:AI6"/>
    <mergeCell ref="BQ2:BU3"/>
    <mergeCell ref="BQ4:BU4"/>
    <mergeCell ref="BQ5:BQ6"/>
    <mergeCell ref="BR5:BR6"/>
    <mergeCell ref="BS5:BS6"/>
    <mergeCell ref="BT5:BT6"/>
    <mergeCell ref="BU5:BU6"/>
    <mergeCell ref="AF5:AF6"/>
    <mergeCell ref="AG5:AG6"/>
    <mergeCell ref="BM5:BM6"/>
    <mergeCell ref="M2:M6"/>
    <mergeCell ref="BA5:BA6"/>
    <mergeCell ref="BB5:BB6"/>
    <mergeCell ref="Z5:Z6"/>
    <mergeCell ref="O5:O6"/>
    <mergeCell ref="T5:T6"/>
    <mergeCell ref="Y5:Y6"/>
    <mergeCell ref="P5:P6"/>
    <mergeCell ref="Q5:Q6"/>
    <mergeCell ref="R5:R6"/>
    <mergeCell ref="AA5:AA6"/>
    <mergeCell ref="AB5:AB6"/>
    <mergeCell ref="AE5:AE6"/>
    <mergeCell ref="AD5:AD6"/>
    <mergeCell ref="CA2:CE3"/>
    <mergeCell ref="CA4:CE4"/>
    <mergeCell ref="CA5:CA6"/>
    <mergeCell ref="CC5:CC6"/>
    <mergeCell ref="CD5:CD6"/>
    <mergeCell ref="CE5:CE6"/>
    <mergeCell ref="CB5:CB6"/>
    <mergeCell ref="A2:A6"/>
    <mergeCell ref="B2:B6"/>
    <mergeCell ref="C2:C6"/>
    <mergeCell ref="I2:I6"/>
    <mergeCell ref="K2:K6"/>
    <mergeCell ref="L2:L6"/>
    <mergeCell ref="F2:F6"/>
    <mergeCell ref="G2:G6"/>
    <mergeCell ref="BK5:BK6"/>
    <mergeCell ref="BF5:BF6"/>
    <mergeCell ref="BG5:BG6"/>
    <mergeCell ref="AT5:AT6"/>
    <mergeCell ref="AU5:AU6"/>
    <mergeCell ref="AL5:AL6"/>
    <mergeCell ref="AS5:AS6"/>
    <mergeCell ref="BH5:BH6"/>
    <mergeCell ref="AN5:AN6"/>
    <mergeCell ref="BP5:BP6"/>
    <mergeCell ref="BD5:BD6"/>
    <mergeCell ref="BE5:BE6"/>
    <mergeCell ref="BI5:BI6"/>
    <mergeCell ref="BJ5:BJ6"/>
    <mergeCell ref="AW5:AW6"/>
    <mergeCell ref="AY5:AY6"/>
    <mergeCell ref="AZ5:AZ6"/>
    <mergeCell ref="AX5:AX6"/>
    <mergeCell ref="BC5:BC6"/>
    <mergeCell ref="N2:R3"/>
    <mergeCell ref="S2:W3"/>
    <mergeCell ref="X2:AB3"/>
    <mergeCell ref="AC2:AG3"/>
    <mergeCell ref="N5:N6"/>
    <mergeCell ref="AK5:AK6"/>
    <mergeCell ref="AJ5:AJ6"/>
    <mergeCell ref="AH5:AH6"/>
    <mergeCell ref="AH2:AL3"/>
    <mergeCell ref="AC5:AC6"/>
    <mergeCell ref="BL2:BP3"/>
    <mergeCell ref="BL4:BP4"/>
    <mergeCell ref="BL5:BL6"/>
    <mergeCell ref="BN5:BN6"/>
    <mergeCell ref="BO5:BO6"/>
    <mergeCell ref="N4:R4"/>
    <mergeCell ref="S4:W4"/>
    <mergeCell ref="X4:AB4"/>
    <mergeCell ref="AC4:AG4"/>
    <mergeCell ref="AH4:AL4"/>
    <mergeCell ref="B1:AG1"/>
    <mergeCell ref="D2:D6"/>
    <mergeCell ref="E2:E6"/>
    <mergeCell ref="H2:H6"/>
    <mergeCell ref="J2:J6"/>
    <mergeCell ref="S5:S6"/>
    <mergeCell ref="U5:U6"/>
    <mergeCell ref="V5:V6"/>
    <mergeCell ref="W5:W6"/>
    <mergeCell ref="X5:X6"/>
    <mergeCell ref="AR4:AV4"/>
    <mergeCell ref="AR2:AV3"/>
    <mergeCell ref="AR5:AR6"/>
    <mergeCell ref="AV5:AV6"/>
    <mergeCell ref="AM5:AM6"/>
    <mergeCell ref="AO5:AO6"/>
    <mergeCell ref="AP5:AP6"/>
    <mergeCell ref="AQ5:AQ6"/>
    <mergeCell ref="AM2:AQ3"/>
    <mergeCell ref="AM4:AQ4"/>
    <mergeCell ref="AW2:BA3"/>
    <mergeCell ref="AW4:BA4"/>
    <mergeCell ref="BB2:BF3"/>
    <mergeCell ref="BB4:BF4"/>
    <mergeCell ref="BG2:BK3"/>
    <mergeCell ref="BG4:BK4"/>
    <mergeCell ref="BV2:BZ3"/>
    <mergeCell ref="BV4:BZ4"/>
    <mergeCell ref="BV5:BV6"/>
    <mergeCell ref="BW5:BW6"/>
    <mergeCell ref="BX5:BX6"/>
    <mergeCell ref="BY5:BY6"/>
    <mergeCell ref="BZ5:BZ6"/>
  </mergeCells>
  <printOptions/>
  <pageMargins left="0.11811023622047245" right="0.15748031496062992" top="0.1968503937007874" bottom="0.15748031496062992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pane xSplit="2" ySplit="6" topLeftCell="C7" activePane="bottomRight" state="frozen"/>
      <selection pane="topLeft" activeCell="V70" sqref="V70"/>
      <selection pane="topRight" activeCell="V70" sqref="V70"/>
      <selection pane="bottomLeft" activeCell="V70" sqref="V70"/>
      <selection pane="bottomRight" activeCell="S35" sqref="S35"/>
    </sheetView>
  </sheetViews>
  <sheetFormatPr defaultColWidth="9.140625" defaultRowHeight="12.75"/>
  <cols>
    <col min="1" max="1" width="4.7109375" style="14" customWidth="1"/>
    <col min="2" max="2" width="27.7109375" style="14" customWidth="1"/>
    <col min="3" max="3" width="8.140625" style="42" customWidth="1"/>
    <col min="4" max="4" width="7.28125" style="39" customWidth="1"/>
    <col min="5" max="5" width="5.57421875" style="39" customWidth="1"/>
    <col min="6" max="6" width="8.140625" style="42" customWidth="1"/>
    <col min="7" max="7" width="8.00390625" style="39" customWidth="1"/>
    <col min="8" max="8" width="6.57421875" style="14" customWidth="1"/>
    <col min="9" max="9" width="8.00390625" style="14" customWidth="1"/>
    <col min="10" max="10" width="5.7109375" style="14" customWidth="1"/>
    <col min="11" max="11" width="6.00390625" style="14" customWidth="1"/>
    <col min="12" max="12" width="4.140625" style="14" customWidth="1"/>
    <col min="13" max="13" width="4.8515625" style="14" customWidth="1"/>
    <col min="14" max="14" width="6.421875" style="14" customWidth="1"/>
    <col min="15" max="15" width="6.28125" style="14" customWidth="1"/>
    <col min="16" max="16" width="4.57421875" style="14" customWidth="1"/>
    <col min="17" max="17" width="5.00390625" style="14" customWidth="1"/>
    <col min="18" max="18" width="6.00390625" style="14" customWidth="1"/>
    <col min="19" max="19" width="4.57421875" style="14" customWidth="1"/>
    <col min="20" max="20" width="4.421875" style="14" customWidth="1"/>
    <col min="21" max="21" width="6.28125" style="14" customWidth="1"/>
    <col min="22" max="16384" width="9.140625" style="14" customWidth="1"/>
  </cols>
  <sheetData>
    <row r="1" spans="1:17" s="21" customFormat="1" ht="63" customHeight="1" thickBot="1">
      <c r="A1" s="26"/>
      <c r="B1" s="121" t="s">
        <v>120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4"/>
      <c r="O1" s="24"/>
      <c r="P1" s="24"/>
      <c r="Q1" s="24"/>
    </row>
    <row r="2" spans="1:21" s="17" customFormat="1" ht="12" customHeight="1">
      <c r="A2" s="96" t="s">
        <v>0</v>
      </c>
      <c r="B2" s="98" t="s">
        <v>1</v>
      </c>
      <c r="C2" s="189" t="s">
        <v>95</v>
      </c>
      <c r="D2" s="195" t="s">
        <v>92</v>
      </c>
      <c r="E2" s="187" t="s">
        <v>93</v>
      </c>
      <c r="F2" s="189" t="s">
        <v>94</v>
      </c>
      <c r="G2" s="195" t="s">
        <v>96</v>
      </c>
      <c r="H2" s="187" t="s">
        <v>97</v>
      </c>
      <c r="I2" s="196" t="s">
        <v>125</v>
      </c>
      <c r="J2" s="105" t="s">
        <v>114</v>
      </c>
      <c r="K2" s="106"/>
      <c r="L2" s="106"/>
      <c r="M2" s="107"/>
      <c r="N2" s="105" t="s">
        <v>124</v>
      </c>
      <c r="O2" s="106"/>
      <c r="P2" s="106"/>
      <c r="Q2" s="107"/>
      <c r="R2" s="105" t="s">
        <v>102</v>
      </c>
      <c r="S2" s="106"/>
      <c r="T2" s="106"/>
      <c r="U2" s="107"/>
    </row>
    <row r="3" spans="1:21" s="17" customFormat="1" ht="72.75" customHeight="1" thickBot="1">
      <c r="A3" s="97"/>
      <c r="B3" s="99"/>
      <c r="C3" s="190"/>
      <c r="D3" s="179"/>
      <c r="E3" s="180"/>
      <c r="F3" s="190"/>
      <c r="G3" s="179"/>
      <c r="H3" s="180"/>
      <c r="I3" s="197"/>
      <c r="J3" s="181"/>
      <c r="K3" s="182"/>
      <c r="L3" s="182"/>
      <c r="M3" s="183"/>
      <c r="N3" s="181"/>
      <c r="O3" s="182"/>
      <c r="P3" s="182"/>
      <c r="Q3" s="183"/>
      <c r="R3" s="181"/>
      <c r="S3" s="182"/>
      <c r="T3" s="182"/>
      <c r="U3" s="183"/>
    </row>
    <row r="4" spans="1:21" s="17" customFormat="1" ht="12" customHeight="1" thickBot="1">
      <c r="A4" s="97"/>
      <c r="B4" s="99"/>
      <c r="C4" s="190"/>
      <c r="D4" s="179"/>
      <c r="E4" s="180"/>
      <c r="F4" s="190"/>
      <c r="G4" s="179"/>
      <c r="H4" s="180"/>
      <c r="I4" s="197"/>
      <c r="J4" s="192">
        <v>1</v>
      </c>
      <c r="K4" s="193"/>
      <c r="L4" s="193"/>
      <c r="M4" s="194"/>
      <c r="N4" s="184">
        <v>25</v>
      </c>
      <c r="O4" s="185"/>
      <c r="P4" s="185"/>
      <c r="Q4" s="186"/>
      <c r="R4" s="184">
        <v>14</v>
      </c>
      <c r="S4" s="185"/>
      <c r="T4" s="185"/>
      <c r="U4" s="186"/>
    </row>
    <row r="5" spans="1:21" s="17" customFormat="1" ht="25.5" customHeight="1">
      <c r="A5" s="97"/>
      <c r="B5" s="99"/>
      <c r="C5" s="190"/>
      <c r="D5" s="179"/>
      <c r="E5" s="180"/>
      <c r="F5" s="190"/>
      <c r="G5" s="179"/>
      <c r="H5" s="180"/>
      <c r="I5" s="197"/>
      <c r="J5" s="111" t="s">
        <v>18</v>
      </c>
      <c r="K5" s="118" t="s">
        <v>58</v>
      </c>
      <c r="L5" s="118" t="s">
        <v>98</v>
      </c>
      <c r="M5" s="103" t="s">
        <v>99</v>
      </c>
      <c r="N5" s="178" t="s">
        <v>18</v>
      </c>
      <c r="O5" s="179" t="s">
        <v>58</v>
      </c>
      <c r="P5" s="179" t="s">
        <v>98</v>
      </c>
      <c r="Q5" s="180" t="s">
        <v>99</v>
      </c>
      <c r="R5" s="178" t="s">
        <v>18</v>
      </c>
      <c r="S5" s="179" t="s">
        <v>58</v>
      </c>
      <c r="T5" s="179" t="s">
        <v>98</v>
      </c>
      <c r="U5" s="180" t="s">
        <v>99</v>
      </c>
    </row>
    <row r="6" spans="1:21" s="17" customFormat="1" ht="23.25" customHeight="1" thickBot="1">
      <c r="A6" s="97"/>
      <c r="B6" s="188"/>
      <c r="C6" s="191"/>
      <c r="D6" s="119"/>
      <c r="E6" s="104"/>
      <c r="F6" s="191"/>
      <c r="G6" s="119"/>
      <c r="H6" s="104"/>
      <c r="I6" s="198"/>
      <c r="J6" s="112"/>
      <c r="K6" s="119"/>
      <c r="L6" s="119"/>
      <c r="M6" s="104"/>
      <c r="N6" s="112"/>
      <c r="O6" s="119"/>
      <c r="P6" s="119"/>
      <c r="Q6" s="104"/>
      <c r="R6" s="112"/>
      <c r="S6" s="119"/>
      <c r="T6" s="119"/>
      <c r="U6" s="104"/>
    </row>
    <row r="7" spans="1:21" ht="12" customHeight="1">
      <c r="A7" s="65" t="s">
        <v>20</v>
      </c>
      <c r="B7" s="2"/>
      <c r="C7" s="40"/>
      <c r="D7" s="38"/>
      <c r="E7" s="38"/>
      <c r="F7" s="40"/>
      <c r="G7" s="38"/>
      <c r="H7" s="11"/>
      <c r="I7" s="43"/>
      <c r="J7" s="32"/>
      <c r="K7" s="33"/>
      <c r="L7" s="35"/>
      <c r="M7" s="34"/>
      <c r="N7" s="32"/>
      <c r="O7" s="33"/>
      <c r="P7" s="35"/>
      <c r="Q7" s="34"/>
      <c r="R7" s="32"/>
      <c r="S7" s="33"/>
      <c r="T7" s="35"/>
      <c r="U7" s="34"/>
    </row>
    <row r="8" spans="1:21" ht="12" customHeight="1">
      <c r="A8" s="66">
        <v>92</v>
      </c>
      <c r="B8" s="36" t="s">
        <v>90</v>
      </c>
      <c r="C8" s="41">
        <f>D8+E8</f>
        <v>1092</v>
      </c>
      <c r="D8" s="27">
        <v>1092</v>
      </c>
      <c r="E8" s="27"/>
      <c r="F8" s="37">
        <f>G8+H8+N8</f>
        <v>1092</v>
      </c>
      <c r="G8" s="27">
        <f>L8+T8</f>
        <v>0</v>
      </c>
      <c r="H8" s="12">
        <f>M8+U8</f>
        <v>936</v>
      </c>
      <c r="I8" s="44">
        <f>J8+N8+R8</f>
        <v>1092</v>
      </c>
      <c r="J8" s="15">
        <f>L8+M8</f>
        <v>936</v>
      </c>
      <c r="K8" s="6">
        <v>1.04</v>
      </c>
      <c r="L8" s="19"/>
      <c r="M8" s="16">
        <v>936</v>
      </c>
      <c r="N8" s="15">
        <v>156</v>
      </c>
      <c r="O8" s="6"/>
      <c r="P8" s="19"/>
      <c r="Q8" s="16">
        <v>156</v>
      </c>
      <c r="R8" s="15">
        <f>U8+T8</f>
        <v>0</v>
      </c>
      <c r="S8" s="6"/>
      <c r="T8" s="19"/>
      <c r="U8" s="16"/>
    </row>
    <row r="9" spans="1:21" ht="12" customHeight="1">
      <c r="A9" s="66">
        <v>95</v>
      </c>
      <c r="B9" s="36" t="s">
        <v>91</v>
      </c>
      <c r="C9" s="41">
        <f>D9+E9</f>
        <v>36</v>
      </c>
      <c r="D9" s="27"/>
      <c r="E9" s="27">
        <v>36</v>
      </c>
      <c r="F9" s="37">
        <f>G9+H9</f>
        <v>36</v>
      </c>
      <c r="G9" s="27">
        <f>L9+T9</f>
        <v>0</v>
      </c>
      <c r="H9" s="12">
        <f>M9+U9</f>
        <v>36</v>
      </c>
      <c r="I9" s="44">
        <f>J9+N9+R9</f>
        <v>36</v>
      </c>
      <c r="J9" s="15">
        <f>L9+M9</f>
        <v>0</v>
      </c>
      <c r="K9" s="6"/>
      <c r="L9" s="19"/>
      <c r="M9" s="16"/>
      <c r="N9" s="15"/>
      <c r="O9" s="6"/>
      <c r="P9" s="19"/>
      <c r="Q9" s="16"/>
      <c r="R9" s="15">
        <f>U9+T9</f>
        <v>36</v>
      </c>
      <c r="S9" s="6"/>
      <c r="T9" s="19"/>
      <c r="U9" s="16">
        <v>36</v>
      </c>
    </row>
    <row r="10" spans="1:21" s="13" customFormat="1" ht="12.75" thickBot="1">
      <c r="A10" s="67"/>
      <c r="B10" s="68" t="s">
        <v>12</v>
      </c>
      <c r="C10" s="69">
        <f aca="true" t="shared" si="0" ref="C10:U10">SUM(C8:C9)</f>
        <v>1128</v>
      </c>
      <c r="D10" s="70">
        <f t="shared" si="0"/>
        <v>1092</v>
      </c>
      <c r="E10" s="70">
        <f t="shared" si="0"/>
        <v>36</v>
      </c>
      <c r="F10" s="69">
        <f t="shared" si="0"/>
        <v>1128</v>
      </c>
      <c r="G10" s="70">
        <f t="shared" si="0"/>
        <v>0</v>
      </c>
      <c r="H10" s="55">
        <f t="shared" si="0"/>
        <v>972</v>
      </c>
      <c r="I10" s="71">
        <f>J10+N10+R10</f>
        <v>1128</v>
      </c>
      <c r="J10" s="55">
        <f t="shared" si="0"/>
        <v>936</v>
      </c>
      <c r="K10" s="55">
        <f t="shared" si="0"/>
        <v>1.04</v>
      </c>
      <c r="L10" s="55">
        <f t="shared" si="0"/>
        <v>0</v>
      </c>
      <c r="M10" s="55">
        <f t="shared" si="0"/>
        <v>936</v>
      </c>
      <c r="N10" s="55">
        <f>SUM(N8:N9)</f>
        <v>156</v>
      </c>
      <c r="O10" s="55">
        <f>SUM(O8:O9)</f>
        <v>0</v>
      </c>
      <c r="P10" s="55">
        <f>SUM(P8:P9)</f>
        <v>0</v>
      </c>
      <c r="Q10" s="55">
        <f>SUM(Q8:Q9)</f>
        <v>156</v>
      </c>
      <c r="R10" s="55">
        <f t="shared" si="0"/>
        <v>36</v>
      </c>
      <c r="S10" s="55">
        <f t="shared" si="0"/>
        <v>0</v>
      </c>
      <c r="T10" s="55">
        <f t="shared" si="0"/>
        <v>0</v>
      </c>
      <c r="U10" s="56">
        <f t="shared" si="0"/>
        <v>36</v>
      </c>
    </row>
    <row r="11" spans="9:21" ht="12" customHeight="1" hidden="1">
      <c r="I11" s="64">
        <f>SUM(I8:I10)</f>
        <v>2256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0:21" ht="1.5" customHeight="1" hidden="1"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0:21" ht="12"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0:21" ht="3" customHeight="1"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0:21" ht="12" customHeight="1" hidden="1"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0:21" ht="12" customHeight="1" hidden="1"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0:21" ht="12" customHeight="1" hidden="1"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0:21" ht="12"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0:21" ht="12"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0:21" ht="12"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0:21" ht="12"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0:21" ht="12"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0:21" ht="12"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0:21" ht="12"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0:21" ht="12"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0:21" ht="12"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0:21" ht="12"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0:21" ht="12"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0:21" ht="12"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0:21" ht="12"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0:21" ht="12"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0:21" ht="12"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0:21" ht="12"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0:21" ht="12"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0:21" ht="12"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0:21" ht="12"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0:21" ht="12"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0:21" ht="12"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0:21" ht="12"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0:21" ht="12"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0:21" ht="12"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0:21" ht="12"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0:21" ht="12"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0:21" ht="12"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0:21" ht="12"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0:21" ht="12"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0:21" ht="12"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0:21" ht="12"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0:21" ht="12"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0:21" ht="12"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0:21" ht="12"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0:21" ht="12"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0:21" ht="12"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0:21" ht="12"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0:21" ht="12"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0:21" ht="12"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0:21" ht="12"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0:21" ht="12"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0:21" ht="12"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0:21" ht="12"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0:21" ht="12"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0:21" ht="12"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0:21" ht="12"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0:21" ht="12"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0:21" ht="12"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0:21" ht="12"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0:21" ht="12"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0:21" ht="12"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0:21" ht="12"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0:21" ht="12"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0:21" ht="12"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0:21" ht="12"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0:21" ht="12"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</sheetData>
  <sheetProtection/>
  <mergeCells count="28">
    <mergeCell ref="N2:Q3"/>
    <mergeCell ref="N4:Q4"/>
    <mergeCell ref="N5:N6"/>
    <mergeCell ref="O5:O6"/>
    <mergeCell ref="B1:M1"/>
    <mergeCell ref="D2:D6"/>
    <mergeCell ref="E2:E6"/>
    <mergeCell ref="F2:F6"/>
    <mergeCell ref="G2:G6"/>
    <mergeCell ref="I2:I6"/>
    <mergeCell ref="H2:H6"/>
    <mergeCell ref="A2:A6"/>
    <mergeCell ref="B2:B6"/>
    <mergeCell ref="C2:C6"/>
    <mergeCell ref="K5:K6"/>
    <mergeCell ref="L5:L6"/>
    <mergeCell ref="J5:J6"/>
    <mergeCell ref="J4:M4"/>
    <mergeCell ref="R5:R6"/>
    <mergeCell ref="S5:S6"/>
    <mergeCell ref="T5:T6"/>
    <mergeCell ref="U5:U6"/>
    <mergeCell ref="J2:M3"/>
    <mergeCell ref="M5:M6"/>
    <mergeCell ref="R4:U4"/>
    <mergeCell ref="R2:U3"/>
    <mergeCell ref="P5:P6"/>
    <mergeCell ref="Q5:Q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20"/>
  <sheetViews>
    <sheetView zoomScalePageLayoutView="0" workbookViewId="0" topLeftCell="A1">
      <pane xSplit="13" ySplit="6" topLeftCell="N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K7" sqref="G1:K16384"/>
    </sheetView>
  </sheetViews>
  <sheetFormatPr defaultColWidth="9.140625" defaultRowHeight="12.75"/>
  <cols>
    <col min="1" max="1" width="4.7109375" style="1" customWidth="1"/>
    <col min="2" max="2" width="28.8515625" style="1" customWidth="1"/>
    <col min="3" max="3" width="6.7109375" style="83" customWidth="1"/>
    <col min="4" max="4" width="5.140625" style="84" customWidth="1"/>
    <col min="5" max="5" width="6.421875" style="84" customWidth="1"/>
    <col min="6" max="6" width="7.7109375" style="83" customWidth="1"/>
    <col min="7" max="7" width="5.8515625" style="84" hidden="1" customWidth="1"/>
    <col min="8" max="8" width="6.7109375" style="1" hidden="1" customWidth="1"/>
    <col min="9" max="9" width="5.140625" style="1" hidden="1" customWidth="1"/>
    <col min="10" max="10" width="4.8515625" style="1" hidden="1" customWidth="1"/>
    <col min="11" max="11" width="5.7109375" style="1" hidden="1" customWidth="1"/>
    <col min="12" max="12" width="8.00390625" style="1" customWidth="1"/>
    <col min="13" max="13" width="5.140625" style="1" customWidth="1"/>
    <col min="14" max="14" width="4.8515625" style="1" customWidth="1"/>
    <col min="15" max="15" width="4.57421875" style="1" customWidth="1"/>
    <col min="16" max="16" width="3.8515625" style="1" customWidth="1"/>
    <col min="17" max="18" width="5.28125" style="1" customWidth="1"/>
    <col min="19" max="20" width="5.7109375" style="1" customWidth="1"/>
    <col min="21" max="21" width="5.140625" style="1" customWidth="1"/>
    <col min="22" max="22" width="5.00390625" style="1" customWidth="1"/>
    <col min="23" max="23" width="4.7109375" style="1" customWidth="1"/>
    <col min="24" max="25" width="6.28125" style="1" customWidth="1"/>
    <col min="26" max="26" width="5.00390625" style="1" customWidth="1"/>
    <col min="27" max="28" width="5.57421875" style="1" customWidth="1"/>
    <col min="29" max="29" width="6.57421875" style="1" customWidth="1"/>
    <col min="30" max="30" width="5.421875" style="1" customWidth="1"/>
    <col min="31" max="31" width="3.00390625" style="1" customWidth="1"/>
    <col min="32" max="32" width="4.57421875" style="1" customWidth="1"/>
    <col min="33" max="33" width="5.8515625" style="1" customWidth="1"/>
    <col min="34" max="34" width="4.7109375" style="1" customWidth="1"/>
    <col min="35" max="35" width="4.00390625" style="1" customWidth="1"/>
    <col min="36" max="36" width="5.28125" style="1" customWidth="1"/>
    <col min="37" max="37" width="5.421875" style="1" customWidth="1"/>
    <col min="38" max="38" width="3.7109375" style="1" customWidth="1"/>
    <col min="39" max="39" width="6.28125" style="1" customWidth="1"/>
    <col min="40" max="40" width="5.140625" style="1" customWidth="1"/>
    <col min="41" max="41" width="5.7109375" style="1" customWidth="1"/>
    <col min="42" max="42" width="5.421875" style="1" customWidth="1"/>
    <col min="43" max="43" width="6.00390625" style="1" customWidth="1"/>
    <col min="44" max="44" width="7.421875" style="1" customWidth="1"/>
    <col min="45" max="45" width="5.7109375" style="1" hidden="1" customWidth="1"/>
    <col min="46" max="46" width="7.140625" style="1" customWidth="1"/>
    <col min="47" max="47" width="5.140625" style="1" customWidth="1"/>
    <col min="48" max="48" width="5.421875" style="1" customWidth="1"/>
    <col min="49" max="49" width="9.57421875" style="1" customWidth="1"/>
    <col min="50" max="50" width="7.421875" style="1" customWidth="1"/>
    <col min="51" max="51" width="5.7109375" style="1" hidden="1" customWidth="1"/>
    <col min="52" max="52" width="7.140625" style="1" customWidth="1"/>
    <col min="53" max="16384" width="9.140625" style="1" customWidth="1"/>
  </cols>
  <sheetData>
    <row r="1" spans="1:43" s="73" customFormat="1" ht="19.5" customHeight="1" thickBot="1">
      <c r="A1" s="26"/>
      <c r="B1" s="154" t="s">
        <v>120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52" s="74" customFormat="1" ht="12" customHeight="1">
      <c r="A2" s="152" t="s">
        <v>0</v>
      </c>
      <c r="B2" s="122" t="s">
        <v>1</v>
      </c>
      <c r="C2" s="174" t="s">
        <v>95</v>
      </c>
      <c r="D2" s="143" t="s">
        <v>92</v>
      </c>
      <c r="E2" s="122" t="s">
        <v>93</v>
      </c>
      <c r="F2" s="174" t="s">
        <v>94</v>
      </c>
      <c r="G2" s="143" t="s">
        <v>96</v>
      </c>
      <c r="H2" s="236" t="s">
        <v>97</v>
      </c>
      <c r="I2" s="149" t="s">
        <v>111</v>
      </c>
      <c r="J2" s="143" t="s">
        <v>112</v>
      </c>
      <c r="K2" s="143" t="s">
        <v>113</v>
      </c>
      <c r="L2" s="155" t="s">
        <v>121</v>
      </c>
      <c r="M2" s="140" t="s">
        <v>128</v>
      </c>
      <c r="N2" s="125" t="s">
        <v>56</v>
      </c>
      <c r="O2" s="126"/>
      <c r="P2" s="126"/>
      <c r="Q2" s="126"/>
      <c r="R2" s="127"/>
      <c r="S2" s="125" t="s">
        <v>100</v>
      </c>
      <c r="T2" s="126"/>
      <c r="U2" s="126"/>
      <c r="V2" s="126"/>
      <c r="W2" s="127"/>
      <c r="X2" s="125" t="s">
        <v>101</v>
      </c>
      <c r="Y2" s="126"/>
      <c r="Z2" s="126"/>
      <c r="AA2" s="126"/>
      <c r="AB2" s="127"/>
      <c r="AC2" s="125" t="s">
        <v>102</v>
      </c>
      <c r="AD2" s="126"/>
      <c r="AE2" s="126"/>
      <c r="AF2" s="126"/>
      <c r="AG2" s="127"/>
      <c r="AH2" s="158" t="s">
        <v>123</v>
      </c>
      <c r="AI2" s="159"/>
      <c r="AJ2" s="159"/>
      <c r="AK2" s="159"/>
      <c r="AL2" s="160"/>
      <c r="AM2" s="158" t="s">
        <v>115</v>
      </c>
      <c r="AN2" s="159"/>
      <c r="AO2" s="159"/>
      <c r="AP2" s="159"/>
      <c r="AQ2" s="159"/>
      <c r="AR2" s="204" t="s">
        <v>129</v>
      </c>
      <c r="AS2" s="204"/>
      <c r="AT2" s="204"/>
      <c r="AU2" s="159" t="s">
        <v>130</v>
      </c>
      <c r="AV2" s="159"/>
      <c r="AW2" s="159"/>
      <c r="AX2" s="204" t="s">
        <v>131</v>
      </c>
      <c r="AY2" s="204"/>
      <c r="AZ2" s="204"/>
    </row>
    <row r="3" spans="1:52" s="74" customFormat="1" ht="48" customHeight="1" thickBot="1">
      <c r="A3" s="153"/>
      <c r="B3" s="147"/>
      <c r="C3" s="156"/>
      <c r="D3" s="144"/>
      <c r="E3" s="147"/>
      <c r="F3" s="156"/>
      <c r="G3" s="144"/>
      <c r="H3" s="237"/>
      <c r="I3" s="150"/>
      <c r="J3" s="144"/>
      <c r="K3" s="144"/>
      <c r="L3" s="156"/>
      <c r="M3" s="146"/>
      <c r="N3" s="128"/>
      <c r="O3" s="129"/>
      <c r="P3" s="129"/>
      <c r="Q3" s="129"/>
      <c r="R3" s="130"/>
      <c r="S3" s="128"/>
      <c r="T3" s="129"/>
      <c r="U3" s="129"/>
      <c r="V3" s="129"/>
      <c r="W3" s="130"/>
      <c r="X3" s="128"/>
      <c r="Y3" s="129"/>
      <c r="Z3" s="129"/>
      <c r="AA3" s="129"/>
      <c r="AB3" s="130"/>
      <c r="AC3" s="128"/>
      <c r="AD3" s="129"/>
      <c r="AE3" s="129"/>
      <c r="AF3" s="129"/>
      <c r="AG3" s="130"/>
      <c r="AH3" s="161"/>
      <c r="AI3" s="162"/>
      <c r="AJ3" s="162"/>
      <c r="AK3" s="162"/>
      <c r="AL3" s="163"/>
      <c r="AM3" s="161"/>
      <c r="AN3" s="162"/>
      <c r="AO3" s="162"/>
      <c r="AP3" s="162"/>
      <c r="AQ3" s="162"/>
      <c r="AR3" s="204"/>
      <c r="AS3" s="204"/>
      <c r="AT3" s="204"/>
      <c r="AU3" s="162"/>
      <c r="AV3" s="162"/>
      <c r="AW3" s="162"/>
      <c r="AX3" s="204"/>
      <c r="AY3" s="204"/>
      <c r="AZ3" s="204"/>
    </row>
    <row r="4" spans="1:52" s="74" customFormat="1" ht="12" customHeight="1" thickBot="1">
      <c r="A4" s="153"/>
      <c r="B4" s="147"/>
      <c r="C4" s="156"/>
      <c r="D4" s="144"/>
      <c r="E4" s="147"/>
      <c r="F4" s="156"/>
      <c r="G4" s="144"/>
      <c r="H4" s="237"/>
      <c r="I4" s="150"/>
      <c r="J4" s="144"/>
      <c r="K4" s="144"/>
      <c r="L4" s="156"/>
      <c r="M4" s="146"/>
      <c r="N4" s="136">
        <v>4</v>
      </c>
      <c r="O4" s="137"/>
      <c r="P4" s="137"/>
      <c r="Q4" s="137"/>
      <c r="R4" s="138"/>
      <c r="S4" s="136">
        <v>9</v>
      </c>
      <c r="T4" s="137"/>
      <c r="U4" s="137"/>
      <c r="V4" s="137"/>
      <c r="W4" s="138"/>
      <c r="X4" s="131">
        <v>10</v>
      </c>
      <c r="Y4" s="132"/>
      <c r="Z4" s="132"/>
      <c r="AA4" s="132"/>
      <c r="AB4" s="133"/>
      <c r="AC4" s="131">
        <v>14</v>
      </c>
      <c r="AD4" s="132"/>
      <c r="AE4" s="132"/>
      <c r="AF4" s="132"/>
      <c r="AG4" s="133"/>
      <c r="AH4" s="131">
        <v>24</v>
      </c>
      <c r="AI4" s="132"/>
      <c r="AJ4" s="132"/>
      <c r="AK4" s="132"/>
      <c r="AL4" s="133"/>
      <c r="AM4" s="131">
        <v>23</v>
      </c>
      <c r="AN4" s="132"/>
      <c r="AO4" s="132"/>
      <c r="AP4" s="132"/>
      <c r="AQ4" s="132"/>
      <c r="AR4" s="241"/>
      <c r="AS4" s="241"/>
      <c r="AT4" s="241"/>
      <c r="AU4" s="132"/>
      <c r="AV4" s="132"/>
      <c r="AW4" s="133"/>
      <c r="AX4" s="241"/>
      <c r="AY4" s="241"/>
      <c r="AZ4" s="241"/>
    </row>
    <row r="5" spans="1:52" s="74" customFormat="1" ht="25.5" customHeight="1">
      <c r="A5" s="153"/>
      <c r="B5" s="147"/>
      <c r="C5" s="156"/>
      <c r="D5" s="144"/>
      <c r="E5" s="147"/>
      <c r="F5" s="156"/>
      <c r="G5" s="144"/>
      <c r="H5" s="237"/>
      <c r="I5" s="150"/>
      <c r="J5" s="144"/>
      <c r="K5" s="144"/>
      <c r="L5" s="156"/>
      <c r="M5" s="146"/>
      <c r="N5" s="139" t="s">
        <v>18</v>
      </c>
      <c r="O5" s="124" t="s">
        <v>121</v>
      </c>
      <c r="P5" s="124" t="s">
        <v>58</v>
      </c>
      <c r="Q5" s="124" t="s">
        <v>98</v>
      </c>
      <c r="R5" s="142" t="s">
        <v>99</v>
      </c>
      <c r="S5" s="139" t="s">
        <v>18</v>
      </c>
      <c r="T5" s="124" t="s">
        <v>121</v>
      </c>
      <c r="U5" s="124" t="s">
        <v>58</v>
      </c>
      <c r="V5" s="124" t="s">
        <v>98</v>
      </c>
      <c r="W5" s="142" t="s">
        <v>99</v>
      </c>
      <c r="X5" s="134" t="s">
        <v>18</v>
      </c>
      <c r="Y5" s="122" t="s">
        <v>121</v>
      </c>
      <c r="Z5" s="122" t="s">
        <v>58</v>
      </c>
      <c r="AA5" s="122" t="s">
        <v>98</v>
      </c>
      <c r="AB5" s="140" t="s">
        <v>99</v>
      </c>
      <c r="AC5" s="134" t="s">
        <v>18</v>
      </c>
      <c r="AD5" s="122" t="s">
        <v>121</v>
      </c>
      <c r="AE5" s="122" t="s">
        <v>58</v>
      </c>
      <c r="AF5" s="122" t="s">
        <v>98</v>
      </c>
      <c r="AG5" s="140" t="s">
        <v>99</v>
      </c>
      <c r="AH5" s="134" t="s">
        <v>18</v>
      </c>
      <c r="AI5" s="122" t="s">
        <v>121</v>
      </c>
      <c r="AJ5" s="122" t="s">
        <v>58</v>
      </c>
      <c r="AK5" s="122" t="s">
        <v>98</v>
      </c>
      <c r="AL5" s="140" t="s">
        <v>99</v>
      </c>
      <c r="AM5" s="134" t="s">
        <v>18</v>
      </c>
      <c r="AN5" s="122" t="s">
        <v>121</v>
      </c>
      <c r="AO5" s="122" t="s">
        <v>58</v>
      </c>
      <c r="AP5" s="122" t="s">
        <v>98</v>
      </c>
      <c r="AQ5" s="171" t="s">
        <v>99</v>
      </c>
      <c r="AR5" s="204" t="s">
        <v>121</v>
      </c>
      <c r="AS5" s="204" t="s">
        <v>58</v>
      </c>
      <c r="AT5" s="204" t="s">
        <v>98</v>
      </c>
      <c r="AU5" s="242" t="s">
        <v>121</v>
      </c>
      <c r="AV5" s="122" t="s">
        <v>98</v>
      </c>
      <c r="AW5" s="140" t="s">
        <v>99</v>
      </c>
      <c r="AX5" s="204" t="s">
        <v>121</v>
      </c>
      <c r="AY5" s="204" t="s">
        <v>58</v>
      </c>
      <c r="AZ5" s="204" t="s">
        <v>98</v>
      </c>
    </row>
    <row r="6" spans="1:52" s="74" customFormat="1" ht="82.5" customHeight="1" thickBot="1">
      <c r="A6" s="153"/>
      <c r="B6" s="148"/>
      <c r="C6" s="157"/>
      <c r="D6" s="145"/>
      <c r="E6" s="123"/>
      <c r="F6" s="157"/>
      <c r="G6" s="145"/>
      <c r="H6" s="238"/>
      <c r="I6" s="151"/>
      <c r="J6" s="145"/>
      <c r="K6" s="145"/>
      <c r="L6" s="157"/>
      <c r="M6" s="141"/>
      <c r="N6" s="135"/>
      <c r="O6" s="123"/>
      <c r="P6" s="123"/>
      <c r="Q6" s="123"/>
      <c r="R6" s="141"/>
      <c r="S6" s="135"/>
      <c r="T6" s="123"/>
      <c r="U6" s="123"/>
      <c r="V6" s="123"/>
      <c r="W6" s="141"/>
      <c r="X6" s="135"/>
      <c r="Y6" s="123"/>
      <c r="Z6" s="123"/>
      <c r="AA6" s="123"/>
      <c r="AB6" s="141"/>
      <c r="AC6" s="135"/>
      <c r="AD6" s="123"/>
      <c r="AE6" s="123"/>
      <c r="AF6" s="123"/>
      <c r="AG6" s="141"/>
      <c r="AH6" s="135"/>
      <c r="AI6" s="123"/>
      <c r="AJ6" s="123"/>
      <c r="AK6" s="123"/>
      <c r="AL6" s="141"/>
      <c r="AM6" s="135"/>
      <c r="AN6" s="123"/>
      <c r="AO6" s="123"/>
      <c r="AP6" s="123"/>
      <c r="AQ6" s="199"/>
      <c r="AR6" s="204"/>
      <c r="AS6" s="204"/>
      <c r="AT6" s="204"/>
      <c r="AU6" s="227"/>
      <c r="AV6" s="123"/>
      <c r="AW6" s="141"/>
      <c r="AX6" s="204"/>
      <c r="AY6" s="204"/>
      <c r="AZ6" s="204"/>
    </row>
    <row r="7" spans="1:52" ht="12" customHeight="1">
      <c r="A7" s="25" t="s">
        <v>19</v>
      </c>
      <c r="B7" s="10"/>
      <c r="C7" s="9"/>
      <c r="D7" s="7"/>
      <c r="E7" s="7"/>
      <c r="F7" s="9"/>
      <c r="G7" s="7"/>
      <c r="H7" s="2"/>
      <c r="I7" s="77"/>
      <c r="J7" s="77"/>
      <c r="K7" s="77"/>
      <c r="L7" s="77"/>
      <c r="M7" s="77"/>
      <c r="N7" s="78"/>
      <c r="O7" s="62"/>
      <c r="P7" s="45"/>
      <c r="Q7" s="46"/>
      <c r="R7" s="47"/>
      <c r="S7" s="78"/>
      <c r="T7" s="62"/>
      <c r="U7" s="45"/>
      <c r="V7" s="46"/>
      <c r="W7" s="47"/>
      <c r="X7" s="78"/>
      <c r="Y7" s="62"/>
      <c r="Z7" s="45"/>
      <c r="AA7" s="46"/>
      <c r="AB7" s="47"/>
      <c r="AC7" s="78"/>
      <c r="AD7" s="62"/>
      <c r="AE7" s="45"/>
      <c r="AF7" s="46"/>
      <c r="AG7" s="47"/>
      <c r="AH7" s="78"/>
      <c r="AI7" s="62"/>
      <c r="AJ7" s="45"/>
      <c r="AK7" s="46"/>
      <c r="AL7" s="47"/>
      <c r="AM7" s="78"/>
      <c r="AN7" s="62"/>
      <c r="AO7" s="45"/>
      <c r="AP7" s="46"/>
      <c r="AQ7" s="46"/>
      <c r="AR7" s="3"/>
      <c r="AS7" s="3"/>
      <c r="AT7" s="3"/>
      <c r="AU7" s="62"/>
      <c r="AV7" s="46"/>
      <c r="AW7" s="47"/>
      <c r="AX7" s="3"/>
      <c r="AY7" s="3"/>
      <c r="AZ7" s="3"/>
    </row>
    <row r="8" spans="1:52" ht="12" customHeight="1">
      <c r="A8" s="7">
        <v>1</v>
      </c>
      <c r="B8" s="10" t="s">
        <v>60</v>
      </c>
      <c r="C8" s="9">
        <f>D8+E8</f>
        <v>177</v>
      </c>
      <c r="D8" s="7"/>
      <c r="E8" s="7">
        <v>177</v>
      </c>
      <c r="F8" s="57">
        <f>G8+H8</f>
        <v>177</v>
      </c>
      <c r="G8" s="7">
        <f aca="true" t="shared" si="0" ref="G8:H53">Q8+V8+AA8+AF8+AP8</f>
        <v>0</v>
      </c>
      <c r="H8" s="5">
        <f t="shared" si="0"/>
        <v>177</v>
      </c>
      <c r="I8" s="58">
        <f>C8-F8</f>
        <v>0</v>
      </c>
      <c r="J8" s="58">
        <f>D8-G8</f>
        <v>0</v>
      </c>
      <c r="K8" s="58">
        <f>E8-H8</f>
        <v>0</v>
      </c>
      <c r="L8" s="58">
        <f>O8+T8+Y8+AD8+AN8+AI8+AR8+AU8+AX8</f>
        <v>177</v>
      </c>
      <c r="M8" s="58">
        <f>C8-L8</f>
        <v>0</v>
      </c>
      <c r="N8" s="59">
        <f>Q8+R8</f>
        <v>0</v>
      </c>
      <c r="O8" s="60"/>
      <c r="P8" s="3"/>
      <c r="Q8" s="48"/>
      <c r="R8" s="49"/>
      <c r="S8" s="59">
        <f aca="true" t="shared" si="1" ref="S8:S53">W8</f>
        <v>0</v>
      </c>
      <c r="T8" s="60"/>
      <c r="U8" s="3"/>
      <c r="V8" s="48"/>
      <c r="W8" s="49"/>
      <c r="X8" s="59">
        <f aca="true" t="shared" si="2" ref="X8:X53">AB8</f>
        <v>177</v>
      </c>
      <c r="Y8" s="60">
        <v>177</v>
      </c>
      <c r="Z8" s="3">
        <v>1</v>
      </c>
      <c r="AA8" s="48"/>
      <c r="AB8" s="49">
        <v>177</v>
      </c>
      <c r="AC8" s="59">
        <f aca="true" t="shared" si="3" ref="AC8:AC53">AG8</f>
        <v>0</v>
      </c>
      <c r="AD8" s="60"/>
      <c r="AE8" s="3"/>
      <c r="AF8" s="48"/>
      <c r="AG8" s="49"/>
      <c r="AH8" s="59"/>
      <c r="AI8" s="60"/>
      <c r="AJ8" s="3"/>
      <c r="AK8" s="48"/>
      <c r="AL8" s="49"/>
      <c r="AM8" s="59">
        <f aca="true" t="shared" si="4" ref="AM8:AM53">AQ8</f>
        <v>0</v>
      </c>
      <c r="AN8" s="60"/>
      <c r="AO8" s="3"/>
      <c r="AP8" s="48"/>
      <c r="AQ8" s="48"/>
      <c r="AR8" s="3"/>
      <c r="AS8" s="3"/>
      <c r="AT8" s="3"/>
      <c r="AU8" s="60"/>
      <c r="AV8" s="48"/>
      <c r="AW8" s="49"/>
      <c r="AX8" s="3"/>
      <c r="AY8" s="3"/>
      <c r="AZ8" s="3"/>
    </row>
    <row r="9" spans="1:52" ht="12" customHeight="1">
      <c r="A9" s="7">
        <v>2</v>
      </c>
      <c r="B9" s="10" t="s">
        <v>61</v>
      </c>
      <c r="C9" s="9">
        <f aca="true" t="shared" si="5" ref="C9:C53">D9+E9</f>
        <v>235</v>
      </c>
      <c r="D9" s="7"/>
      <c r="E9" s="7">
        <v>235</v>
      </c>
      <c r="F9" s="57">
        <f aca="true" t="shared" si="6" ref="F9:F53">G9+H9</f>
        <v>235</v>
      </c>
      <c r="G9" s="7">
        <f t="shared" si="0"/>
        <v>0</v>
      </c>
      <c r="H9" s="5">
        <f t="shared" si="0"/>
        <v>235</v>
      </c>
      <c r="I9" s="58">
        <f aca="true" t="shared" si="7" ref="I9:K53">C9-F9</f>
        <v>0</v>
      </c>
      <c r="J9" s="58">
        <f t="shared" si="7"/>
        <v>0</v>
      </c>
      <c r="K9" s="58">
        <f t="shared" si="7"/>
        <v>0</v>
      </c>
      <c r="L9" s="58">
        <f aca="true" t="shared" si="8" ref="L9:L54">O9+T9+Y9+AD9+AN9+AI9+AR9+AU9+AX9</f>
        <v>235</v>
      </c>
      <c r="M9" s="58">
        <f aca="true" t="shared" si="9" ref="M9:M54">C9-L9</f>
        <v>0</v>
      </c>
      <c r="N9" s="59">
        <f aca="true" t="shared" si="10" ref="N9:N53">Q9+R9</f>
        <v>0</v>
      </c>
      <c r="O9" s="60"/>
      <c r="P9" s="3"/>
      <c r="Q9" s="48"/>
      <c r="R9" s="49"/>
      <c r="S9" s="59">
        <f t="shared" si="1"/>
        <v>0</v>
      </c>
      <c r="T9" s="60"/>
      <c r="U9" s="3"/>
      <c r="V9" s="48"/>
      <c r="W9" s="49"/>
      <c r="X9" s="59">
        <f t="shared" si="2"/>
        <v>0</v>
      </c>
      <c r="Y9" s="60"/>
      <c r="Z9" s="3"/>
      <c r="AA9" s="48"/>
      <c r="AB9" s="49"/>
      <c r="AC9" s="59">
        <f t="shared" si="3"/>
        <v>0</v>
      </c>
      <c r="AD9" s="60"/>
      <c r="AE9" s="3"/>
      <c r="AF9" s="48"/>
      <c r="AG9" s="49"/>
      <c r="AH9" s="59"/>
      <c r="AI9" s="60"/>
      <c r="AJ9" s="3"/>
      <c r="AK9" s="48"/>
      <c r="AL9" s="49"/>
      <c r="AM9" s="59">
        <f t="shared" si="4"/>
        <v>235</v>
      </c>
      <c r="AN9" s="60">
        <v>235</v>
      </c>
      <c r="AO9" s="3">
        <v>1.01</v>
      </c>
      <c r="AP9" s="48"/>
      <c r="AQ9" s="48">
        <v>235</v>
      </c>
      <c r="AR9" s="3"/>
      <c r="AS9" s="3"/>
      <c r="AT9" s="3"/>
      <c r="AU9" s="60"/>
      <c r="AV9" s="48"/>
      <c r="AW9" s="49"/>
      <c r="AX9" s="3"/>
      <c r="AY9" s="3"/>
      <c r="AZ9" s="3"/>
    </row>
    <row r="10" spans="1:52" ht="12" customHeight="1">
      <c r="A10" s="7">
        <v>3</v>
      </c>
      <c r="B10" s="10" t="s">
        <v>2</v>
      </c>
      <c r="C10" s="9">
        <f t="shared" si="5"/>
        <v>210</v>
      </c>
      <c r="D10" s="7"/>
      <c r="E10" s="7">
        <v>210</v>
      </c>
      <c r="F10" s="57">
        <f t="shared" si="6"/>
        <v>210</v>
      </c>
      <c r="G10" s="7">
        <f t="shared" si="0"/>
        <v>0</v>
      </c>
      <c r="H10" s="5">
        <f t="shared" si="0"/>
        <v>210</v>
      </c>
      <c r="I10" s="58">
        <f t="shared" si="7"/>
        <v>0</v>
      </c>
      <c r="J10" s="58">
        <f t="shared" si="7"/>
        <v>0</v>
      </c>
      <c r="K10" s="58">
        <f t="shared" si="7"/>
        <v>0</v>
      </c>
      <c r="L10" s="58">
        <f t="shared" si="8"/>
        <v>210</v>
      </c>
      <c r="M10" s="58">
        <f t="shared" si="9"/>
        <v>0</v>
      </c>
      <c r="N10" s="59">
        <f t="shared" si="10"/>
        <v>0</v>
      </c>
      <c r="O10" s="60"/>
      <c r="P10" s="3"/>
      <c r="Q10" s="48"/>
      <c r="R10" s="49"/>
      <c r="S10" s="59">
        <f t="shared" si="1"/>
        <v>0</v>
      </c>
      <c r="T10" s="60"/>
      <c r="U10" s="3"/>
      <c r="V10" s="48"/>
      <c r="W10" s="49"/>
      <c r="X10" s="59">
        <f t="shared" si="2"/>
        <v>210</v>
      </c>
      <c r="Y10" s="60">
        <v>210</v>
      </c>
      <c r="Z10" s="3">
        <v>1</v>
      </c>
      <c r="AA10" s="48"/>
      <c r="AB10" s="49">
        <v>210</v>
      </c>
      <c r="AC10" s="59">
        <f t="shared" si="3"/>
        <v>0</v>
      </c>
      <c r="AD10" s="60"/>
      <c r="AE10" s="3"/>
      <c r="AF10" s="48"/>
      <c r="AG10" s="49"/>
      <c r="AH10" s="59"/>
      <c r="AI10" s="60"/>
      <c r="AJ10" s="3"/>
      <c r="AK10" s="48"/>
      <c r="AL10" s="49"/>
      <c r="AM10" s="59">
        <f t="shared" si="4"/>
        <v>0</v>
      </c>
      <c r="AN10" s="60"/>
      <c r="AO10" s="3"/>
      <c r="AP10" s="48"/>
      <c r="AQ10" s="48"/>
      <c r="AR10" s="3"/>
      <c r="AS10" s="3"/>
      <c r="AT10" s="3"/>
      <c r="AU10" s="60"/>
      <c r="AV10" s="48"/>
      <c r="AW10" s="49"/>
      <c r="AX10" s="3"/>
      <c r="AY10" s="3"/>
      <c r="AZ10" s="3"/>
    </row>
    <row r="11" spans="1:52" ht="12" customHeight="1">
      <c r="A11" s="7">
        <v>4</v>
      </c>
      <c r="B11" s="10" t="s">
        <v>44</v>
      </c>
      <c r="C11" s="9">
        <f t="shared" si="5"/>
        <v>182</v>
      </c>
      <c r="D11" s="7"/>
      <c r="E11" s="7">
        <v>182</v>
      </c>
      <c r="F11" s="57">
        <f t="shared" si="6"/>
        <v>182</v>
      </c>
      <c r="G11" s="7">
        <f t="shared" si="0"/>
        <v>0</v>
      </c>
      <c r="H11" s="5">
        <f t="shared" si="0"/>
        <v>182</v>
      </c>
      <c r="I11" s="58">
        <f t="shared" si="7"/>
        <v>0</v>
      </c>
      <c r="J11" s="58">
        <f t="shared" si="7"/>
        <v>0</v>
      </c>
      <c r="K11" s="58">
        <f t="shared" si="7"/>
        <v>0</v>
      </c>
      <c r="L11" s="58">
        <f t="shared" si="8"/>
        <v>182</v>
      </c>
      <c r="M11" s="58">
        <f t="shared" si="9"/>
        <v>0</v>
      </c>
      <c r="N11" s="59">
        <f t="shared" si="10"/>
        <v>0</v>
      </c>
      <c r="O11" s="60"/>
      <c r="P11" s="3"/>
      <c r="Q11" s="48"/>
      <c r="R11" s="49"/>
      <c r="S11" s="59">
        <f t="shared" si="1"/>
        <v>0</v>
      </c>
      <c r="T11" s="60"/>
      <c r="U11" s="3"/>
      <c r="V11" s="48"/>
      <c r="W11" s="49"/>
      <c r="X11" s="59">
        <f t="shared" si="2"/>
        <v>182</v>
      </c>
      <c r="Y11" s="60">
        <v>182</v>
      </c>
      <c r="Z11" s="3">
        <v>1</v>
      </c>
      <c r="AA11" s="48"/>
      <c r="AB11" s="49">
        <v>182</v>
      </c>
      <c r="AC11" s="59">
        <f t="shared" si="3"/>
        <v>0</v>
      </c>
      <c r="AD11" s="60"/>
      <c r="AE11" s="3"/>
      <c r="AF11" s="48"/>
      <c r="AG11" s="49"/>
      <c r="AH11" s="59"/>
      <c r="AI11" s="60"/>
      <c r="AJ11" s="3"/>
      <c r="AK11" s="48"/>
      <c r="AL11" s="49"/>
      <c r="AM11" s="59">
        <f t="shared" si="4"/>
        <v>0</v>
      </c>
      <c r="AN11" s="60"/>
      <c r="AO11" s="3"/>
      <c r="AP11" s="48"/>
      <c r="AQ11" s="48"/>
      <c r="AR11" s="3"/>
      <c r="AS11" s="3"/>
      <c r="AT11" s="3"/>
      <c r="AU11" s="60"/>
      <c r="AV11" s="48"/>
      <c r="AW11" s="49"/>
      <c r="AX11" s="3"/>
      <c r="AY11" s="3"/>
      <c r="AZ11" s="3"/>
    </row>
    <row r="12" spans="1:52" ht="12" customHeight="1">
      <c r="A12" s="7">
        <v>5</v>
      </c>
      <c r="B12" s="10" t="s">
        <v>43</v>
      </c>
      <c r="C12" s="9">
        <f t="shared" si="5"/>
        <v>467</v>
      </c>
      <c r="D12" s="7"/>
      <c r="E12" s="7">
        <v>467</v>
      </c>
      <c r="F12" s="57">
        <f t="shared" si="6"/>
        <v>467</v>
      </c>
      <c r="G12" s="7">
        <f t="shared" si="0"/>
        <v>0</v>
      </c>
      <c r="H12" s="5">
        <f t="shared" si="0"/>
        <v>467</v>
      </c>
      <c r="I12" s="58">
        <f t="shared" si="7"/>
        <v>0</v>
      </c>
      <c r="J12" s="58">
        <f t="shared" si="7"/>
        <v>0</v>
      </c>
      <c r="K12" s="58">
        <f t="shared" si="7"/>
        <v>0</v>
      </c>
      <c r="L12" s="58">
        <f t="shared" si="8"/>
        <v>467</v>
      </c>
      <c r="M12" s="58">
        <f t="shared" si="9"/>
        <v>0</v>
      </c>
      <c r="N12" s="59">
        <f t="shared" si="10"/>
        <v>0</v>
      </c>
      <c r="O12" s="60"/>
      <c r="P12" s="3"/>
      <c r="Q12" s="48"/>
      <c r="R12" s="49"/>
      <c r="S12" s="59">
        <f t="shared" si="1"/>
        <v>0</v>
      </c>
      <c r="T12" s="60"/>
      <c r="U12" s="3"/>
      <c r="V12" s="48"/>
      <c r="W12" s="49"/>
      <c r="X12" s="59">
        <f t="shared" si="2"/>
        <v>0</v>
      </c>
      <c r="Y12" s="60"/>
      <c r="Z12" s="3"/>
      <c r="AA12" s="48"/>
      <c r="AB12" s="49"/>
      <c r="AC12" s="59">
        <f t="shared" si="3"/>
        <v>0</v>
      </c>
      <c r="AD12" s="60"/>
      <c r="AE12" s="3"/>
      <c r="AF12" s="48"/>
      <c r="AG12" s="49"/>
      <c r="AH12" s="59"/>
      <c r="AI12" s="60"/>
      <c r="AJ12" s="3"/>
      <c r="AK12" s="48"/>
      <c r="AL12" s="49"/>
      <c r="AM12" s="59">
        <f t="shared" si="4"/>
        <v>467</v>
      </c>
      <c r="AN12" s="60">
        <v>467</v>
      </c>
      <c r="AO12" s="3">
        <v>1</v>
      </c>
      <c r="AP12" s="48"/>
      <c r="AQ12" s="48">
        <v>467</v>
      </c>
      <c r="AR12" s="3"/>
      <c r="AS12" s="3"/>
      <c r="AT12" s="3"/>
      <c r="AU12" s="60"/>
      <c r="AV12" s="48"/>
      <c r="AW12" s="49"/>
      <c r="AX12" s="3"/>
      <c r="AY12" s="3"/>
      <c r="AZ12" s="3"/>
    </row>
    <row r="13" spans="1:52" ht="12" customHeight="1">
      <c r="A13" s="7">
        <v>6</v>
      </c>
      <c r="B13" s="10" t="s">
        <v>50</v>
      </c>
      <c r="C13" s="9">
        <f t="shared" si="5"/>
        <v>36</v>
      </c>
      <c r="D13" s="7"/>
      <c r="E13" s="7">
        <v>36</v>
      </c>
      <c r="F13" s="57">
        <f t="shared" si="6"/>
        <v>0</v>
      </c>
      <c r="G13" s="7">
        <f t="shared" si="0"/>
        <v>0</v>
      </c>
      <c r="H13" s="5">
        <f t="shared" si="0"/>
        <v>0</v>
      </c>
      <c r="I13" s="58">
        <f t="shared" si="7"/>
        <v>36</v>
      </c>
      <c r="J13" s="58">
        <f t="shared" si="7"/>
        <v>0</v>
      </c>
      <c r="K13" s="58">
        <f t="shared" si="7"/>
        <v>36</v>
      </c>
      <c r="L13" s="58">
        <f t="shared" si="8"/>
        <v>36</v>
      </c>
      <c r="M13" s="58">
        <f t="shared" si="9"/>
        <v>0</v>
      </c>
      <c r="N13" s="59">
        <f t="shared" si="10"/>
        <v>0</v>
      </c>
      <c r="O13" s="60"/>
      <c r="P13" s="3"/>
      <c r="Q13" s="48"/>
      <c r="R13" s="49"/>
      <c r="S13" s="59">
        <f t="shared" si="1"/>
        <v>0</v>
      </c>
      <c r="T13" s="60"/>
      <c r="U13" s="3"/>
      <c r="V13" s="48"/>
      <c r="W13" s="49"/>
      <c r="X13" s="59">
        <f t="shared" si="2"/>
        <v>0</v>
      </c>
      <c r="Y13" s="60"/>
      <c r="Z13" s="3"/>
      <c r="AA13" s="48"/>
      <c r="AB13" s="49"/>
      <c r="AC13" s="59">
        <f t="shared" si="3"/>
        <v>0</v>
      </c>
      <c r="AD13" s="60"/>
      <c r="AE13" s="3"/>
      <c r="AF13" s="48"/>
      <c r="AG13" s="49"/>
      <c r="AH13" s="59"/>
      <c r="AI13" s="60"/>
      <c r="AJ13" s="3"/>
      <c r="AK13" s="48"/>
      <c r="AL13" s="49"/>
      <c r="AM13" s="59">
        <f t="shared" si="4"/>
        <v>0</v>
      </c>
      <c r="AN13" s="60"/>
      <c r="AO13" s="3"/>
      <c r="AP13" s="48"/>
      <c r="AQ13" s="48"/>
      <c r="AR13" s="3"/>
      <c r="AS13" s="3"/>
      <c r="AT13" s="3"/>
      <c r="AU13" s="60">
        <v>36</v>
      </c>
      <c r="AV13" s="48"/>
      <c r="AW13" s="49">
        <v>36</v>
      </c>
      <c r="AX13" s="3"/>
      <c r="AY13" s="3"/>
      <c r="AZ13" s="3"/>
    </row>
    <row r="14" spans="1:52" ht="12" customHeight="1">
      <c r="A14" s="7">
        <v>7</v>
      </c>
      <c r="B14" s="10" t="s">
        <v>49</v>
      </c>
      <c r="C14" s="9">
        <f t="shared" si="5"/>
        <v>44</v>
      </c>
      <c r="D14" s="7"/>
      <c r="E14" s="7">
        <v>44</v>
      </c>
      <c r="F14" s="57">
        <f t="shared" si="6"/>
        <v>0</v>
      </c>
      <c r="G14" s="7">
        <f t="shared" si="0"/>
        <v>0</v>
      </c>
      <c r="H14" s="5">
        <f t="shared" si="0"/>
        <v>0</v>
      </c>
      <c r="I14" s="58">
        <f t="shared" si="7"/>
        <v>44</v>
      </c>
      <c r="J14" s="58">
        <f t="shared" si="7"/>
        <v>0</v>
      </c>
      <c r="K14" s="58">
        <f t="shared" si="7"/>
        <v>44</v>
      </c>
      <c r="L14" s="58">
        <f t="shared" si="8"/>
        <v>44</v>
      </c>
      <c r="M14" s="58">
        <f t="shared" si="9"/>
        <v>0</v>
      </c>
      <c r="N14" s="59">
        <f t="shared" si="10"/>
        <v>0</v>
      </c>
      <c r="O14" s="60"/>
      <c r="P14" s="3"/>
      <c r="Q14" s="48"/>
      <c r="R14" s="49"/>
      <c r="S14" s="59">
        <f t="shared" si="1"/>
        <v>0</v>
      </c>
      <c r="T14" s="60"/>
      <c r="U14" s="3"/>
      <c r="V14" s="48"/>
      <c r="W14" s="49"/>
      <c r="X14" s="59">
        <f t="shared" si="2"/>
        <v>0</v>
      </c>
      <c r="Y14" s="60"/>
      <c r="Z14" s="3"/>
      <c r="AA14" s="48"/>
      <c r="AB14" s="49"/>
      <c r="AC14" s="59">
        <f t="shared" si="3"/>
        <v>0</v>
      </c>
      <c r="AD14" s="60"/>
      <c r="AE14" s="3"/>
      <c r="AF14" s="48"/>
      <c r="AG14" s="49"/>
      <c r="AH14" s="59"/>
      <c r="AI14" s="60"/>
      <c r="AJ14" s="3"/>
      <c r="AK14" s="48"/>
      <c r="AL14" s="49"/>
      <c r="AM14" s="59">
        <f t="shared" si="4"/>
        <v>0</v>
      </c>
      <c r="AN14" s="60"/>
      <c r="AO14" s="3"/>
      <c r="AP14" s="48"/>
      <c r="AQ14" s="48"/>
      <c r="AR14" s="3"/>
      <c r="AS14" s="3"/>
      <c r="AT14" s="3"/>
      <c r="AU14" s="60">
        <v>44</v>
      </c>
      <c r="AV14" s="48"/>
      <c r="AW14" s="49">
        <v>44</v>
      </c>
      <c r="AX14" s="3"/>
      <c r="AY14" s="3"/>
      <c r="AZ14" s="3"/>
    </row>
    <row r="15" spans="1:52" ht="12" customHeight="1">
      <c r="A15" s="7">
        <v>8</v>
      </c>
      <c r="B15" s="10" t="s">
        <v>51</v>
      </c>
      <c r="C15" s="9">
        <f t="shared" si="5"/>
        <v>30</v>
      </c>
      <c r="D15" s="7"/>
      <c r="E15" s="7">
        <v>30</v>
      </c>
      <c r="F15" s="57">
        <f t="shared" si="6"/>
        <v>0</v>
      </c>
      <c r="G15" s="7">
        <f t="shared" si="0"/>
        <v>0</v>
      </c>
      <c r="H15" s="5">
        <f t="shared" si="0"/>
        <v>0</v>
      </c>
      <c r="I15" s="58">
        <f t="shared" si="7"/>
        <v>30</v>
      </c>
      <c r="J15" s="58">
        <f t="shared" si="7"/>
        <v>0</v>
      </c>
      <c r="K15" s="58">
        <f t="shared" si="7"/>
        <v>30</v>
      </c>
      <c r="L15" s="58">
        <f t="shared" si="8"/>
        <v>30</v>
      </c>
      <c r="M15" s="58">
        <f t="shared" si="9"/>
        <v>0</v>
      </c>
      <c r="N15" s="59">
        <f t="shared" si="10"/>
        <v>0</v>
      </c>
      <c r="O15" s="60"/>
      <c r="P15" s="3"/>
      <c r="Q15" s="48"/>
      <c r="R15" s="49"/>
      <c r="S15" s="59">
        <f t="shared" si="1"/>
        <v>0</v>
      </c>
      <c r="T15" s="60"/>
      <c r="U15" s="3"/>
      <c r="V15" s="48"/>
      <c r="W15" s="49"/>
      <c r="X15" s="59">
        <f t="shared" si="2"/>
        <v>0</v>
      </c>
      <c r="Y15" s="60"/>
      <c r="Z15" s="3"/>
      <c r="AA15" s="48"/>
      <c r="AB15" s="49"/>
      <c r="AC15" s="59">
        <f t="shared" si="3"/>
        <v>0</v>
      </c>
      <c r="AD15" s="60"/>
      <c r="AE15" s="3"/>
      <c r="AF15" s="48"/>
      <c r="AG15" s="49"/>
      <c r="AH15" s="59"/>
      <c r="AI15" s="60"/>
      <c r="AJ15" s="3"/>
      <c r="AK15" s="48"/>
      <c r="AL15" s="49"/>
      <c r="AM15" s="59">
        <f t="shared" si="4"/>
        <v>0</v>
      </c>
      <c r="AN15" s="60"/>
      <c r="AO15" s="3"/>
      <c r="AP15" s="48"/>
      <c r="AQ15" s="48"/>
      <c r="AR15" s="3"/>
      <c r="AS15" s="3"/>
      <c r="AT15" s="3"/>
      <c r="AU15" s="60">
        <v>30</v>
      </c>
      <c r="AV15" s="48"/>
      <c r="AW15" s="49">
        <v>30</v>
      </c>
      <c r="AX15" s="3"/>
      <c r="AY15" s="3"/>
      <c r="AZ15" s="3"/>
    </row>
    <row r="16" spans="1:52" ht="12" customHeight="1">
      <c r="A16" s="7">
        <v>9</v>
      </c>
      <c r="B16" s="10" t="s">
        <v>52</v>
      </c>
      <c r="C16" s="9">
        <f t="shared" si="5"/>
        <v>0</v>
      </c>
      <c r="D16" s="7"/>
      <c r="E16" s="7"/>
      <c r="F16" s="57">
        <f t="shared" si="6"/>
        <v>0</v>
      </c>
      <c r="G16" s="7">
        <f t="shared" si="0"/>
        <v>0</v>
      </c>
      <c r="H16" s="5">
        <f t="shared" si="0"/>
        <v>0</v>
      </c>
      <c r="I16" s="58">
        <f t="shared" si="7"/>
        <v>0</v>
      </c>
      <c r="J16" s="58">
        <f t="shared" si="7"/>
        <v>0</v>
      </c>
      <c r="K16" s="58">
        <f t="shared" si="7"/>
        <v>0</v>
      </c>
      <c r="L16" s="58">
        <f t="shared" si="8"/>
        <v>0</v>
      </c>
      <c r="M16" s="58">
        <f t="shared" si="9"/>
        <v>0</v>
      </c>
      <c r="N16" s="59">
        <f t="shared" si="10"/>
        <v>0</v>
      </c>
      <c r="O16" s="60"/>
      <c r="P16" s="3"/>
      <c r="Q16" s="48"/>
      <c r="R16" s="49"/>
      <c r="S16" s="59">
        <f t="shared" si="1"/>
        <v>0</v>
      </c>
      <c r="T16" s="60"/>
      <c r="U16" s="3"/>
      <c r="V16" s="48"/>
      <c r="W16" s="49"/>
      <c r="X16" s="59">
        <f t="shared" si="2"/>
        <v>0</v>
      </c>
      <c r="Y16" s="60"/>
      <c r="Z16" s="3"/>
      <c r="AA16" s="48"/>
      <c r="AB16" s="49"/>
      <c r="AC16" s="59">
        <f t="shared" si="3"/>
        <v>0</v>
      </c>
      <c r="AD16" s="60"/>
      <c r="AE16" s="3"/>
      <c r="AF16" s="48"/>
      <c r="AG16" s="49"/>
      <c r="AH16" s="59"/>
      <c r="AI16" s="60"/>
      <c r="AJ16" s="3"/>
      <c r="AK16" s="48"/>
      <c r="AL16" s="49"/>
      <c r="AM16" s="59">
        <f t="shared" si="4"/>
        <v>0</v>
      </c>
      <c r="AN16" s="60"/>
      <c r="AO16" s="3"/>
      <c r="AP16" s="48"/>
      <c r="AQ16" s="48"/>
      <c r="AR16" s="3"/>
      <c r="AS16" s="3"/>
      <c r="AT16" s="3"/>
      <c r="AU16" s="60"/>
      <c r="AV16" s="48"/>
      <c r="AW16" s="49"/>
      <c r="AX16" s="3"/>
      <c r="AY16" s="3"/>
      <c r="AZ16" s="3"/>
    </row>
    <row r="17" spans="1:52" ht="12" customHeight="1">
      <c r="A17" s="7">
        <v>10</v>
      </c>
      <c r="B17" s="10" t="s">
        <v>72</v>
      </c>
      <c r="C17" s="9">
        <f t="shared" si="5"/>
        <v>359</v>
      </c>
      <c r="D17" s="7"/>
      <c r="E17" s="7">
        <v>359</v>
      </c>
      <c r="F17" s="57">
        <f t="shared" si="6"/>
        <v>359</v>
      </c>
      <c r="G17" s="7">
        <f t="shared" si="0"/>
        <v>0</v>
      </c>
      <c r="H17" s="5">
        <f t="shared" si="0"/>
        <v>359</v>
      </c>
      <c r="I17" s="58">
        <f t="shared" si="7"/>
        <v>0</v>
      </c>
      <c r="J17" s="58">
        <f t="shared" si="7"/>
        <v>0</v>
      </c>
      <c r="K17" s="58">
        <f t="shared" si="7"/>
        <v>0</v>
      </c>
      <c r="L17" s="58">
        <f t="shared" si="8"/>
        <v>359</v>
      </c>
      <c r="M17" s="58">
        <f t="shared" si="9"/>
        <v>0</v>
      </c>
      <c r="N17" s="59">
        <f t="shared" si="10"/>
        <v>0</v>
      </c>
      <c r="O17" s="60"/>
      <c r="P17" s="3"/>
      <c r="Q17" s="48"/>
      <c r="R17" s="49"/>
      <c r="S17" s="59">
        <f t="shared" si="1"/>
        <v>0</v>
      </c>
      <c r="T17" s="60"/>
      <c r="U17" s="3"/>
      <c r="V17" s="48"/>
      <c r="W17" s="49"/>
      <c r="X17" s="59">
        <f t="shared" si="2"/>
        <v>359</v>
      </c>
      <c r="Y17" s="60">
        <v>359</v>
      </c>
      <c r="Z17" s="3">
        <v>1</v>
      </c>
      <c r="AA17" s="48"/>
      <c r="AB17" s="49">
        <v>359</v>
      </c>
      <c r="AC17" s="59">
        <f t="shared" si="3"/>
        <v>0</v>
      </c>
      <c r="AD17" s="60"/>
      <c r="AE17" s="3"/>
      <c r="AF17" s="48"/>
      <c r="AG17" s="49"/>
      <c r="AH17" s="59"/>
      <c r="AI17" s="60"/>
      <c r="AJ17" s="3"/>
      <c r="AK17" s="48"/>
      <c r="AL17" s="49"/>
      <c r="AM17" s="59">
        <f t="shared" si="4"/>
        <v>0</v>
      </c>
      <c r="AN17" s="60"/>
      <c r="AO17" s="3"/>
      <c r="AP17" s="48"/>
      <c r="AQ17" s="48"/>
      <c r="AR17" s="3"/>
      <c r="AS17" s="3"/>
      <c r="AT17" s="3"/>
      <c r="AU17" s="60"/>
      <c r="AV17" s="48"/>
      <c r="AW17" s="49"/>
      <c r="AX17" s="3"/>
      <c r="AY17" s="3"/>
      <c r="AZ17" s="3"/>
    </row>
    <row r="18" spans="1:52" ht="12" customHeight="1">
      <c r="A18" s="7">
        <v>11</v>
      </c>
      <c r="B18" s="10" t="s">
        <v>73</v>
      </c>
      <c r="C18" s="9">
        <f t="shared" si="5"/>
        <v>248</v>
      </c>
      <c r="D18" s="7"/>
      <c r="E18" s="7">
        <v>248</v>
      </c>
      <c r="F18" s="57">
        <f t="shared" si="6"/>
        <v>248</v>
      </c>
      <c r="G18" s="7">
        <f t="shared" si="0"/>
        <v>0</v>
      </c>
      <c r="H18" s="5">
        <f t="shared" si="0"/>
        <v>248</v>
      </c>
      <c r="I18" s="58">
        <f t="shared" si="7"/>
        <v>0</v>
      </c>
      <c r="J18" s="58">
        <f t="shared" si="7"/>
        <v>0</v>
      </c>
      <c r="K18" s="58">
        <f t="shared" si="7"/>
        <v>0</v>
      </c>
      <c r="L18" s="58">
        <f t="shared" si="8"/>
        <v>248</v>
      </c>
      <c r="M18" s="58">
        <f t="shared" si="9"/>
        <v>0</v>
      </c>
      <c r="N18" s="59">
        <f t="shared" si="10"/>
        <v>0</v>
      </c>
      <c r="O18" s="60"/>
      <c r="P18" s="3"/>
      <c r="Q18" s="48"/>
      <c r="R18" s="49"/>
      <c r="S18" s="59">
        <f t="shared" si="1"/>
        <v>0</v>
      </c>
      <c r="T18" s="60"/>
      <c r="U18" s="3"/>
      <c r="V18" s="48"/>
      <c r="W18" s="49"/>
      <c r="X18" s="59">
        <f t="shared" si="2"/>
        <v>0</v>
      </c>
      <c r="Y18" s="60"/>
      <c r="Z18" s="3"/>
      <c r="AA18" s="48"/>
      <c r="AB18" s="49"/>
      <c r="AC18" s="59">
        <f t="shared" si="3"/>
        <v>0</v>
      </c>
      <c r="AD18" s="60"/>
      <c r="AE18" s="3"/>
      <c r="AF18" s="48"/>
      <c r="AG18" s="49"/>
      <c r="AH18" s="59"/>
      <c r="AI18" s="60"/>
      <c r="AJ18" s="3"/>
      <c r="AK18" s="48"/>
      <c r="AL18" s="49"/>
      <c r="AM18" s="59">
        <f t="shared" si="4"/>
        <v>248</v>
      </c>
      <c r="AN18" s="60">
        <v>248</v>
      </c>
      <c r="AO18" s="3">
        <v>0.99</v>
      </c>
      <c r="AP18" s="48"/>
      <c r="AQ18" s="48">
        <v>248</v>
      </c>
      <c r="AR18" s="3"/>
      <c r="AS18" s="3"/>
      <c r="AT18" s="3"/>
      <c r="AU18" s="60"/>
      <c r="AV18" s="48"/>
      <c r="AW18" s="49"/>
      <c r="AX18" s="3"/>
      <c r="AY18" s="3"/>
      <c r="AZ18" s="3"/>
    </row>
    <row r="19" spans="1:52" ht="12" customHeight="1">
      <c r="A19" s="7">
        <v>12</v>
      </c>
      <c r="B19" s="10" t="s">
        <v>23</v>
      </c>
      <c r="C19" s="9">
        <f t="shared" si="5"/>
        <v>144</v>
      </c>
      <c r="D19" s="7"/>
      <c r="E19" s="7">
        <v>144</v>
      </c>
      <c r="F19" s="57">
        <f t="shared" si="6"/>
        <v>144</v>
      </c>
      <c r="G19" s="7">
        <f t="shared" si="0"/>
        <v>0</v>
      </c>
      <c r="H19" s="5">
        <f t="shared" si="0"/>
        <v>144</v>
      </c>
      <c r="I19" s="58">
        <f t="shared" si="7"/>
        <v>0</v>
      </c>
      <c r="J19" s="58">
        <f t="shared" si="7"/>
        <v>0</v>
      </c>
      <c r="K19" s="58">
        <f t="shared" si="7"/>
        <v>0</v>
      </c>
      <c r="L19" s="58">
        <f t="shared" si="8"/>
        <v>144</v>
      </c>
      <c r="M19" s="58">
        <f t="shared" si="9"/>
        <v>0</v>
      </c>
      <c r="N19" s="59">
        <f t="shared" si="10"/>
        <v>0</v>
      </c>
      <c r="O19" s="60"/>
      <c r="P19" s="3"/>
      <c r="Q19" s="48"/>
      <c r="R19" s="49"/>
      <c r="S19" s="59">
        <f t="shared" si="1"/>
        <v>0</v>
      </c>
      <c r="T19" s="60"/>
      <c r="U19" s="3"/>
      <c r="V19" s="48"/>
      <c r="W19" s="49"/>
      <c r="X19" s="59">
        <f t="shared" si="2"/>
        <v>144</v>
      </c>
      <c r="Y19" s="60">
        <v>144</v>
      </c>
      <c r="Z19" s="3">
        <v>1</v>
      </c>
      <c r="AA19" s="48"/>
      <c r="AB19" s="49">
        <v>144</v>
      </c>
      <c r="AC19" s="59">
        <f t="shared" si="3"/>
        <v>0</v>
      </c>
      <c r="AD19" s="60"/>
      <c r="AE19" s="3"/>
      <c r="AF19" s="48"/>
      <c r="AG19" s="49"/>
      <c r="AH19" s="59"/>
      <c r="AI19" s="60"/>
      <c r="AJ19" s="3"/>
      <c r="AK19" s="48"/>
      <c r="AL19" s="49"/>
      <c r="AM19" s="59">
        <f t="shared" si="4"/>
        <v>0</v>
      </c>
      <c r="AN19" s="60"/>
      <c r="AO19" s="3"/>
      <c r="AP19" s="48"/>
      <c r="AQ19" s="48"/>
      <c r="AR19" s="3"/>
      <c r="AS19" s="3"/>
      <c r="AT19" s="3"/>
      <c r="AU19" s="60"/>
      <c r="AV19" s="48"/>
      <c r="AW19" s="49"/>
      <c r="AX19" s="3"/>
      <c r="AY19" s="3"/>
      <c r="AZ19" s="3"/>
    </row>
    <row r="20" spans="1:52" ht="12" customHeight="1">
      <c r="A20" s="7">
        <v>13</v>
      </c>
      <c r="B20" s="10" t="s">
        <v>22</v>
      </c>
      <c r="C20" s="9">
        <f t="shared" si="5"/>
        <v>163</v>
      </c>
      <c r="D20" s="7"/>
      <c r="E20" s="7">
        <v>163</v>
      </c>
      <c r="F20" s="57">
        <f t="shared" si="6"/>
        <v>163</v>
      </c>
      <c r="G20" s="7">
        <f t="shared" si="0"/>
        <v>0</v>
      </c>
      <c r="H20" s="5">
        <f t="shared" si="0"/>
        <v>163</v>
      </c>
      <c r="I20" s="58">
        <f t="shared" si="7"/>
        <v>0</v>
      </c>
      <c r="J20" s="58">
        <f t="shared" si="7"/>
        <v>0</v>
      </c>
      <c r="K20" s="58">
        <f t="shared" si="7"/>
        <v>0</v>
      </c>
      <c r="L20" s="58">
        <f t="shared" si="8"/>
        <v>163</v>
      </c>
      <c r="M20" s="58">
        <f t="shared" si="9"/>
        <v>0</v>
      </c>
      <c r="N20" s="59">
        <f t="shared" si="10"/>
        <v>0</v>
      </c>
      <c r="O20" s="60"/>
      <c r="P20" s="3"/>
      <c r="Q20" s="48"/>
      <c r="R20" s="49"/>
      <c r="S20" s="59">
        <f t="shared" si="1"/>
        <v>0</v>
      </c>
      <c r="T20" s="60"/>
      <c r="U20" s="3"/>
      <c r="V20" s="48"/>
      <c r="W20" s="49"/>
      <c r="X20" s="59">
        <f t="shared" si="2"/>
        <v>0</v>
      </c>
      <c r="Y20" s="60"/>
      <c r="Z20" s="3"/>
      <c r="AA20" s="48"/>
      <c r="AB20" s="49"/>
      <c r="AC20" s="59">
        <f t="shared" si="3"/>
        <v>0</v>
      </c>
      <c r="AD20" s="60"/>
      <c r="AE20" s="3"/>
      <c r="AF20" s="48"/>
      <c r="AG20" s="49"/>
      <c r="AH20" s="59"/>
      <c r="AI20" s="60"/>
      <c r="AJ20" s="3"/>
      <c r="AK20" s="48"/>
      <c r="AL20" s="49"/>
      <c r="AM20" s="59">
        <f t="shared" si="4"/>
        <v>163</v>
      </c>
      <c r="AN20" s="60">
        <v>163</v>
      </c>
      <c r="AO20" s="3">
        <v>1.01</v>
      </c>
      <c r="AP20" s="48"/>
      <c r="AQ20" s="48">
        <v>163</v>
      </c>
      <c r="AR20" s="3"/>
      <c r="AS20" s="3"/>
      <c r="AT20" s="3"/>
      <c r="AU20" s="60"/>
      <c r="AV20" s="48"/>
      <c r="AW20" s="49"/>
      <c r="AX20" s="3"/>
      <c r="AY20" s="3"/>
      <c r="AZ20" s="3"/>
    </row>
    <row r="21" spans="1:52" ht="12" customHeight="1">
      <c r="A21" s="7">
        <v>14</v>
      </c>
      <c r="B21" s="10" t="s">
        <v>74</v>
      </c>
      <c r="C21" s="9">
        <f t="shared" si="5"/>
        <v>34</v>
      </c>
      <c r="D21" s="7"/>
      <c r="E21" s="7">
        <v>34</v>
      </c>
      <c r="F21" s="57">
        <f t="shared" si="6"/>
        <v>34</v>
      </c>
      <c r="G21" s="7">
        <f t="shared" si="0"/>
        <v>0</v>
      </c>
      <c r="H21" s="5">
        <f t="shared" si="0"/>
        <v>34</v>
      </c>
      <c r="I21" s="58">
        <f t="shared" si="7"/>
        <v>0</v>
      </c>
      <c r="J21" s="58">
        <f t="shared" si="7"/>
        <v>0</v>
      </c>
      <c r="K21" s="58">
        <f t="shared" si="7"/>
        <v>0</v>
      </c>
      <c r="L21" s="58">
        <f t="shared" si="8"/>
        <v>34</v>
      </c>
      <c r="M21" s="58">
        <f t="shared" si="9"/>
        <v>0</v>
      </c>
      <c r="N21" s="59">
        <f t="shared" si="10"/>
        <v>0</v>
      </c>
      <c r="O21" s="60"/>
      <c r="P21" s="3"/>
      <c r="Q21" s="48"/>
      <c r="R21" s="49"/>
      <c r="S21" s="59">
        <f t="shared" si="1"/>
        <v>0</v>
      </c>
      <c r="T21" s="60"/>
      <c r="U21" s="3"/>
      <c r="V21" s="48"/>
      <c r="W21" s="49"/>
      <c r="X21" s="59">
        <f t="shared" si="2"/>
        <v>34</v>
      </c>
      <c r="Y21" s="60">
        <v>34</v>
      </c>
      <c r="Z21" s="3">
        <v>1</v>
      </c>
      <c r="AA21" s="48"/>
      <c r="AB21" s="49">
        <v>34</v>
      </c>
      <c r="AC21" s="59">
        <f t="shared" si="3"/>
        <v>0</v>
      </c>
      <c r="AD21" s="60"/>
      <c r="AE21" s="3"/>
      <c r="AF21" s="48"/>
      <c r="AG21" s="49"/>
      <c r="AH21" s="59"/>
      <c r="AI21" s="60"/>
      <c r="AJ21" s="3"/>
      <c r="AK21" s="48"/>
      <c r="AL21" s="49"/>
      <c r="AM21" s="59">
        <f t="shared" si="4"/>
        <v>0</v>
      </c>
      <c r="AN21" s="60"/>
      <c r="AO21" s="3"/>
      <c r="AP21" s="48"/>
      <c r="AQ21" s="48"/>
      <c r="AR21" s="3"/>
      <c r="AS21" s="3"/>
      <c r="AT21" s="3"/>
      <c r="AU21" s="60"/>
      <c r="AV21" s="48"/>
      <c r="AW21" s="49"/>
      <c r="AX21" s="3"/>
      <c r="AY21" s="3"/>
      <c r="AZ21" s="3"/>
    </row>
    <row r="22" spans="1:52" ht="12" customHeight="1">
      <c r="A22" s="7">
        <v>15</v>
      </c>
      <c r="B22" s="10" t="s">
        <v>75</v>
      </c>
      <c r="C22" s="9">
        <f t="shared" si="5"/>
        <v>1612</v>
      </c>
      <c r="D22" s="7">
        <v>112</v>
      </c>
      <c r="E22" s="7">
        <v>1500</v>
      </c>
      <c r="F22" s="57">
        <f t="shared" si="6"/>
        <v>1500</v>
      </c>
      <c r="G22" s="7">
        <f t="shared" si="0"/>
        <v>0</v>
      </c>
      <c r="H22" s="5">
        <f t="shared" si="0"/>
        <v>1500</v>
      </c>
      <c r="I22" s="58">
        <f t="shared" si="7"/>
        <v>112</v>
      </c>
      <c r="J22" s="58">
        <f t="shared" si="7"/>
        <v>112</v>
      </c>
      <c r="K22" s="58">
        <f t="shared" si="7"/>
        <v>0</v>
      </c>
      <c r="L22" s="58">
        <f t="shared" si="8"/>
        <v>1612</v>
      </c>
      <c r="M22" s="58">
        <f t="shared" si="9"/>
        <v>0</v>
      </c>
      <c r="N22" s="59">
        <f t="shared" si="10"/>
        <v>0</v>
      </c>
      <c r="O22" s="60"/>
      <c r="P22" s="3"/>
      <c r="Q22" s="48"/>
      <c r="R22" s="49"/>
      <c r="S22" s="59">
        <f t="shared" si="1"/>
        <v>0</v>
      </c>
      <c r="T22" s="60"/>
      <c r="U22" s="3"/>
      <c r="V22" s="48"/>
      <c r="W22" s="49"/>
      <c r="X22" s="59">
        <f t="shared" si="2"/>
        <v>0</v>
      </c>
      <c r="Y22" s="60"/>
      <c r="Z22" s="3"/>
      <c r="AA22" s="48"/>
      <c r="AB22" s="49"/>
      <c r="AC22" s="59">
        <f t="shared" si="3"/>
        <v>0</v>
      </c>
      <c r="AD22" s="60"/>
      <c r="AE22" s="3"/>
      <c r="AF22" s="48"/>
      <c r="AG22" s="49"/>
      <c r="AH22" s="59"/>
      <c r="AI22" s="60"/>
      <c r="AJ22" s="3"/>
      <c r="AK22" s="48"/>
      <c r="AL22" s="49"/>
      <c r="AM22" s="59">
        <f t="shared" si="4"/>
        <v>1500</v>
      </c>
      <c r="AN22" s="60">
        <v>1500</v>
      </c>
      <c r="AO22" s="3">
        <v>1</v>
      </c>
      <c r="AP22" s="48"/>
      <c r="AQ22" s="48">
        <v>1500</v>
      </c>
      <c r="AR22" s="3">
        <v>112</v>
      </c>
      <c r="AS22" s="3"/>
      <c r="AT22" s="3">
        <v>112</v>
      </c>
      <c r="AU22" s="60"/>
      <c r="AV22" s="48"/>
      <c r="AW22" s="49"/>
      <c r="AX22" s="3"/>
      <c r="AY22" s="3"/>
      <c r="AZ22" s="3"/>
    </row>
    <row r="23" spans="1:52" ht="12" customHeight="1">
      <c r="A23" s="7">
        <v>16</v>
      </c>
      <c r="B23" s="10" t="s">
        <v>31</v>
      </c>
      <c r="C23" s="9">
        <f t="shared" si="5"/>
        <v>55</v>
      </c>
      <c r="D23" s="7"/>
      <c r="E23" s="7">
        <v>55</v>
      </c>
      <c r="F23" s="57">
        <f t="shared" si="6"/>
        <v>55</v>
      </c>
      <c r="G23" s="7">
        <f t="shared" si="0"/>
        <v>0</v>
      </c>
      <c r="H23" s="5">
        <f t="shared" si="0"/>
        <v>55</v>
      </c>
      <c r="I23" s="58">
        <f t="shared" si="7"/>
        <v>0</v>
      </c>
      <c r="J23" s="58">
        <f t="shared" si="7"/>
        <v>0</v>
      </c>
      <c r="K23" s="58">
        <f t="shared" si="7"/>
        <v>0</v>
      </c>
      <c r="L23" s="58">
        <f t="shared" si="8"/>
        <v>55</v>
      </c>
      <c r="M23" s="58">
        <f t="shared" si="9"/>
        <v>0</v>
      </c>
      <c r="N23" s="59">
        <f t="shared" si="10"/>
        <v>0</v>
      </c>
      <c r="O23" s="60"/>
      <c r="P23" s="3"/>
      <c r="Q23" s="48"/>
      <c r="R23" s="49"/>
      <c r="S23" s="59">
        <f t="shared" si="1"/>
        <v>0</v>
      </c>
      <c r="T23" s="60"/>
      <c r="U23" s="3"/>
      <c r="V23" s="48"/>
      <c r="W23" s="49"/>
      <c r="X23" s="59">
        <f t="shared" si="2"/>
        <v>55</v>
      </c>
      <c r="Y23" s="60">
        <v>55</v>
      </c>
      <c r="Z23" s="3">
        <v>1</v>
      </c>
      <c r="AA23" s="48"/>
      <c r="AB23" s="49">
        <v>55</v>
      </c>
      <c r="AC23" s="59">
        <f t="shared" si="3"/>
        <v>0</v>
      </c>
      <c r="AD23" s="60"/>
      <c r="AE23" s="3"/>
      <c r="AF23" s="48"/>
      <c r="AG23" s="49"/>
      <c r="AH23" s="59"/>
      <c r="AI23" s="60"/>
      <c r="AJ23" s="3"/>
      <c r="AK23" s="48"/>
      <c r="AL23" s="49"/>
      <c r="AM23" s="59">
        <f t="shared" si="4"/>
        <v>0</v>
      </c>
      <c r="AN23" s="60"/>
      <c r="AO23" s="3"/>
      <c r="AP23" s="48"/>
      <c r="AQ23" s="48"/>
      <c r="AR23" s="3"/>
      <c r="AS23" s="3"/>
      <c r="AT23" s="3"/>
      <c r="AU23" s="60"/>
      <c r="AV23" s="48"/>
      <c r="AW23" s="49"/>
      <c r="AX23" s="3"/>
      <c r="AY23" s="3"/>
      <c r="AZ23" s="3"/>
    </row>
    <row r="24" spans="1:52" ht="12" customHeight="1">
      <c r="A24" s="7">
        <v>17</v>
      </c>
      <c r="B24" s="10" t="s">
        <v>30</v>
      </c>
      <c r="C24" s="9">
        <f t="shared" si="5"/>
        <v>109</v>
      </c>
      <c r="D24" s="7"/>
      <c r="E24" s="7">
        <v>109</v>
      </c>
      <c r="F24" s="57">
        <f t="shared" si="6"/>
        <v>109</v>
      </c>
      <c r="G24" s="7">
        <f t="shared" si="0"/>
        <v>0</v>
      </c>
      <c r="H24" s="5">
        <f t="shared" si="0"/>
        <v>109</v>
      </c>
      <c r="I24" s="58">
        <f t="shared" si="7"/>
        <v>0</v>
      </c>
      <c r="J24" s="58">
        <f t="shared" si="7"/>
        <v>0</v>
      </c>
      <c r="K24" s="58">
        <f t="shared" si="7"/>
        <v>0</v>
      </c>
      <c r="L24" s="58">
        <f t="shared" si="8"/>
        <v>109</v>
      </c>
      <c r="M24" s="58">
        <f t="shared" si="9"/>
        <v>0</v>
      </c>
      <c r="N24" s="59">
        <f t="shared" si="10"/>
        <v>0</v>
      </c>
      <c r="O24" s="60"/>
      <c r="P24" s="3"/>
      <c r="Q24" s="48"/>
      <c r="R24" s="49"/>
      <c r="S24" s="59">
        <f t="shared" si="1"/>
        <v>0</v>
      </c>
      <c r="T24" s="60"/>
      <c r="U24" s="3"/>
      <c r="V24" s="48"/>
      <c r="W24" s="49"/>
      <c r="X24" s="59">
        <f t="shared" si="2"/>
        <v>0</v>
      </c>
      <c r="Y24" s="60"/>
      <c r="Z24" s="3"/>
      <c r="AA24" s="48"/>
      <c r="AB24" s="49"/>
      <c r="AC24" s="59">
        <f t="shared" si="3"/>
        <v>0</v>
      </c>
      <c r="AD24" s="60"/>
      <c r="AE24" s="3"/>
      <c r="AF24" s="48"/>
      <c r="AG24" s="49"/>
      <c r="AH24" s="59"/>
      <c r="AI24" s="60"/>
      <c r="AJ24" s="3"/>
      <c r="AK24" s="48"/>
      <c r="AL24" s="49"/>
      <c r="AM24" s="59">
        <f t="shared" si="4"/>
        <v>109</v>
      </c>
      <c r="AN24" s="60">
        <v>109</v>
      </c>
      <c r="AO24" s="3">
        <v>1</v>
      </c>
      <c r="AP24" s="48"/>
      <c r="AQ24" s="48">
        <v>109</v>
      </c>
      <c r="AR24" s="3"/>
      <c r="AS24" s="3"/>
      <c r="AT24" s="3"/>
      <c r="AU24" s="60"/>
      <c r="AV24" s="48"/>
      <c r="AW24" s="49"/>
      <c r="AX24" s="3"/>
      <c r="AY24" s="3"/>
      <c r="AZ24" s="3"/>
    </row>
    <row r="25" spans="1:52" ht="12" customHeight="1">
      <c r="A25" s="7">
        <v>18</v>
      </c>
      <c r="B25" s="10" t="s">
        <v>29</v>
      </c>
      <c r="C25" s="9">
        <f t="shared" si="5"/>
        <v>216</v>
      </c>
      <c r="D25" s="7"/>
      <c r="E25" s="7">
        <v>216</v>
      </c>
      <c r="F25" s="57">
        <f t="shared" si="6"/>
        <v>216</v>
      </c>
      <c r="G25" s="7">
        <f t="shared" si="0"/>
        <v>0</v>
      </c>
      <c r="H25" s="5">
        <f t="shared" si="0"/>
        <v>216</v>
      </c>
      <c r="I25" s="58">
        <f t="shared" si="7"/>
        <v>0</v>
      </c>
      <c r="J25" s="58">
        <f t="shared" si="7"/>
        <v>0</v>
      </c>
      <c r="K25" s="58">
        <f t="shared" si="7"/>
        <v>0</v>
      </c>
      <c r="L25" s="58">
        <f t="shared" si="8"/>
        <v>216</v>
      </c>
      <c r="M25" s="58">
        <f t="shared" si="9"/>
        <v>0</v>
      </c>
      <c r="N25" s="59">
        <f t="shared" si="10"/>
        <v>0</v>
      </c>
      <c r="O25" s="60"/>
      <c r="P25" s="3"/>
      <c r="Q25" s="48"/>
      <c r="R25" s="49"/>
      <c r="S25" s="59">
        <f t="shared" si="1"/>
        <v>0</v>
      </c>
      <c r="T25" s="60"/>
      <c r="U25" s="3"/>
      <c r="V25" s="48"/>
      <c r="W25" s="49"/>
      <c r="X25" s="59">
        <f t="shared" si="2"/>
        <v>216</v>
      </c>
      <c r="Y25" s="60">
        <v>216</v>
      </c>
      <c r="Z25" s="3">
        <v>1</v>
      </c>
      <c r="AA25" s="48"/>
      <c r="AB25" s="49">
        <v>216</v>
      </c>
      <c r="AC25" s="59">
        <f t="shared" si="3"/>
        <v>0</v>
      </c>
      <c r="AD25" s="60"/>
      <c r="AE25" s="3"/>
      <c r="AF25" s="48"/>
      <c r="AG25" s="49"/>
      <c r="AH25" s="59"/>
      <c r="AI25" s="60"/>
      <c r="AJ25" s="3"/>
      <c r="AK25" s="48"/>
      <c r="AL25" s="49"/>
      <c r="AM25" s="59">
        <f t="shared" si="4"/>
        <v>0</v>
      </c>
      <c r="AN25" s="60"/>
      <c r="AO25" s="3"/>
      <c r="AP25" s="48"/>
      <c r="AQ25" s="48"/>
      <c r="AR25" s="3"/>
      <c r="AS25" s="3"/>
      <c r="AT25" s="3"/>
      <c r="AU25" s="60"/>
      <c r="AV25" s="48"/>
      <c r="AW25" s="49"/>
      <c r="AX25" s="3"/>
      <c r="AY25" s="3"/>
      <c r="AZ25" s="3"/>
    </row>
    <row r="26" spans="1:52" ht="12" customHeight="1">
      <c r="A26" s="7">
        <v>19</v>
      </c>
      <c r="B26" s="10" t="s">
        <v>28</v>
      </c>
      <c r="C26" s="9">
        <f t="shared" si="5"/>
        <v>55</v>
      </c>
      <c r="D26" s="7"/>
      <c r="E26" s="7">
        <v>55</v>
      </c>
      <c r="F26" s="57">
        <f t="shared" si="6"/>
        <v>55</v>
      </c>
      <c r="G26" s="7">
        <f t="shared" si="0"/>
        <v>0</v>
      </c>
      <c r="H26" s="5">
        <f t="shared" si="0"/>
        <v>55</v>
      </c>
      <c r="I26" s="58">
        <f t="shared" si="7"/>
        <v>0</v>
      </c>
      <c r="J26" s="58">
        <f t="shared" si="7"/>
        <v>0</v>
      </c>
      <c r="K26" s="58">
        <f t="shared" si="7"/>
        <v>0</v>
      </c>
      <c r="L26" s="58">
        <f t="shared" si="8"/>
        <v>55</v>
      </c>
      <c r="M26" s="58">
        <f t="shared" si="9"/>
        <v>0</v>
      </c>
      <c r="N26" s="59">
        <f t="shared" si="10"/>
        <v>0</v>
      </c>
      <c r="O26" s="60"/>
      <c r="P26" s="3"/>
      <c r="Q26" s="48"/>
      <c r="R26" s="49"/>
      <c r="S26" s="59">
        <f t="shared" si="1"/>
        <v>0</v>
      </c>
      <c r="T26" s="60"/>
      <c r="U26" s="3"/>
      <c r="V26" s="48"/>
      <c r="W26" s="49"/>
      <c r="X26" s="59">
        <f t="shared" si="2"/>
        <v>0</v>
      </c>
      <c r="Y26" s="60"/>
      <c r="Z26" s="3"/>
      <c r="AA26" s="48"/>
      <c r="AB26" s="49"/>
      <c r="AC26" s="59">
        <f t="shared" si="3"/>
        <v>0</v>
      </c>
      <c r="AD26" s="60"/>
      <c r="AE26" s="3"/>
      <c r="AF26" s="48"/>
      <c r="AG26" s="49"/>
      <c r="AH26" s="59"/>
      <c r="AI26" s="60"/>
      <c r="AJ26" s="3"/>
      <c r="AK26" s="48"/>
      <c r="AL26" s="49"/>
      <c r="AM26" s="59">
        <f t="shared" si="4"/>
        <v>55</v>
      </c>
      <c r="AN26" s="60">
        <v>55</v>
      </c>
      <c r="AO26" s="3">
        <v>0.99</v>
      </c>
      <c r="AP26" s="48"/>
      <c r="AQ26" s="48">
        <v>55</v>
      </c>
      <c r="AR26" s="3"/>
      <c r="AS26" s="3"/>
      <c r="AT26" s="3"/>
      <c r="AU26" s="60"/>
      <c r="AV26" s="48"/>
      <c r="AW26" s="49"/>
      <c r="AX26" s="3"/>
      <c r="AY26" s="3"/>
      <c r="AZ26" s="3"/>
    </row>
    <row r="27" spans="1:52" ht="12" customHeight="1">
      <c r="A27" s="7">
        <v>20</v>
      </c>
      <c r="B27" s="10" t="s">
        <v>55</v>
      </c>
      <c r="C27" s="9">
        <f t="shared" si="5"/>
        <v>291</v>
      </c>
      <c r="D27" s="7"/>
      <c r="E27" s="7">
        <v>291</v>
      </c>
      <c r="F27" s="57">
        <f t="shared" si="6"/>
        <v>291</v>
      </c>
      <c r="G27" s="7">
        <f t="shared" si="0"/>
        <v>0</v>
      </c>
      <c r="H27" s="5">
        <f t="shared" si="0"/>
        <v>291</v>
      </c>
      <c r="I27" s="58">
        <f t="shared" si="7"/>
        <v>0</v>
      </c>
      <c r="J27" s="58">
        <f t="shared" si="7"/>
        <v>0</v>
      </c>
      <c r="K27" s="58">
        <f t="shared" si="7"/>
        <v>0</v>
      </c>
      <c r="L27" s="58">
        <f t="shared" si="8"/>
        <v>291</v>
      </c>
      <c r="M27" s="58">
        <f t="shared" si="9"/>
        <v>0</v>
      </c>
      <c r="N27" s="59">
        <f t="shared" si="10"/>
        <v>0</v>
      </c>
      <c r="O27" s="60"/>
      <c r="P27" s="3"/>
      <c r="Q27" s="48"/>
      <c r="R27" s="49"/>
      <c r="S27" s="59">
        <f t="shared" si="1"/>
        <v>0</v>
      </c>
      <c r="T27" s="60"/>
      <c r="U27" s="3"/>
      <c r="V27" s="48"/>
      <c r="W27" s="49"/>
      <c r="X27" s="59">
        <f t="shared" si="2"/>
        <v>291</v>
      </c>
      <c r="Y27" s="60">
        <v>291</v>
      </c>
      <c r="Z27" s="3">
        <v>1</v>
      </c>
      <c r="AA27" s="48"/>
      <c r="AB27" s="49">
        <v>291</v>
      </c>
      <c r="AC27" s="59">
        <f t="shared" si="3"/>
        <v>0</v>
      </c>
      <c r="AD27" s="60"/>
      <c r="AE27" s="3"/>
      <c r="AF27" s="48"/>
      <c r="AG27" s="49"/>
      <c r="AH27" s="59"/>
      <c r="AI27" s="60"/>
      <c r="AJ27" s="3"/>
      <c r="AK27" s="48"/>
      <c r="AL27" s="49"/>
      <c r="AM27" s="59">
        <f t="shared" si="4"/>
        <v>0</v>
      </c>
      <c r="AN27" s="60"/>
      <c r="AO27" s="3"/>
      <c r="AP27" s="48"/>
      <c r="AQ27" s="48"/>
      <c r="AR27" s="3"/>
      <c r="AS27" s="3"/>
      <c r="AT27" s="3"/>
      <c r="AU27" s="60"/>
      <c r="AV27" s="48"/>
      <c r="AW27" s="49"/>
      <c r="AX27" s="3"/>
      <c r="AY27" s="3"/>
      <c r="AZ27" s="3"/>
    </row>
    <row r="28" spans="1:52" ht="12" customHeight="1">
      <c r="A28" s="7">
        <v>21</v>
      </c>
      <c r="B28" s="10" t="s">
        <v>54</v>
      </c>
      <c r="C28" s="9">
        <f t="shared" si="5"/>
        <v>737</v>
      </c>
      <c r="D28" s="7"/>
      <c r="E28" s="7">
        <v>737</v>
      </c>
      <c r="F28" s="57">
        <f t="shared" si="6"/>
        <v>737</v>
      </c>
      <c r="G28" s="7">
        <f t="shared" si="0"/>
        <v>0</v>
      </c>
      <c r="H28" s="5">
        <f t="shared" si="0"/>
        <v>737</v>
      </c>
      <c r="I28" s="58">
        <f t="shared" si="7"/>
        <v>0</v>
      </c>
      <c r="J28" s="58">
        <f t="shared" si="7"/>
        <v>0</v>
      </c>
      <c r="K28" s="58">
        <f t="shared" si="7"/>
        <v>0</v>
      </c>
      <c r="L28" s="58">
        <f t="shared" si="8"/>
        <v>737</v>
      </c>
      <c r="M28" s="58">
        <f t="shared" si="9"/>
        <v>0</v>
      </c>
      <c r="N28" s="59">
        <f t="shared" si="10"/>
        <v>0</v>
      </c>
      <c r="O28" s="60"/>
      <c r="P28" s="3"/>
      <c r="Q28" s="48"/>
      <c r="R28" s="49"/>
      <c r="S28" s="59">
        <f t="shared" si="1"/>
        <v>0</v>
      </c>
      <c r="T28" s="60"/>
      <c r="U28" s="3"/>
      <c r="V28" s="48"/>
      <c r="W28" s="49"/>
      <c r="X28" s="59">
        <f t="shared" si="2"/>
        <v>0</v>
      </c>
      <c r="Y28" s="60"/>
      <c r="Z28" s="3"/>
      <c r="AA28" s="48"/>
      <c r="AB28" s="49"/>
      <c r="AC28" s="59">
        <f t="shared" si="3"/>
        <v>0</v>
      </c>
      <c r="AD28" s="60"/>
      <c r="AE28" s="3"/>
      <c r="AF28" s="48"/>
      <c r="AG28" s="49"/>
      <c r="AH28" s="59"/>
      <c r="AI28" s="60"/>
      <c r="AJ28" s="3"/>
      <c r="AK28" s="48"/>
      <c r="AL28" s="49"/>
      <c r="AM28" s="59">
        <f t="shared" si="4"/>
        <v>737</v>
      </c>
      <c r="AN28" s="60">
        <v>737</v>
      </c>
      <c r="AO28" s="3">
        <v>1.01</v>
      </c>
      <c r="AP28" s="48"/>
      <c r="AQ28" s="48">
        <v>737</v>
      </c>
      <c r="AR28" s="3"/>
      <c r="AS28" s="3"/>
      <c r="AT28" s="3"/>
      <c r="AU28" s="60"/>
      <c r="AV28" s="48"/>
      <c r="AW28" s="49"/>
      <c r="AX28" s="3"/>
      <c r="AY28" s="3"/>
      <c r="AZ28" s="3"/>
    </row>
    <row r="29" spans="1:52" ht="12" customHeight="1">
      <c r="A29" s="7">
        <v>22</v>
      </c>
      <c r="B29" s="10" t="s">
        <v>39</v>
      </c>
      <c r="C29" s="9">
        <f t="shared" si="5"/>
        <v>197</v>
      </c>
      <c r="D29" s="7"/>
      <c r="E29" s="7">
        <v>197</v>
      </c>
      <c r="F29" s="57">
        <f t="shared" si="6"/>
        <v>197</v>
      </c>
      <c r="G29" s="7">
        <f t="shared" si="0"/>
        <v>0</v>
      </c>
      <c r="H29" s="5">
        <f t="shared" si="0"/>
        <v>197</v>
      </c>
      <c r="I29" s="58">
        <f t="shared" si="7"/>
        <v>0</v>
      </c>
      <c r="J29" s="58">
        <f t="shared" si="7"/>
        <v>0</v>
      </c>
      <c r="K29" s="58">
        <f t="shared" si="7"/>
        <v>0</v>
      </c>
      <c r="L29" s="58">
        <f t="shared" si="8"/>
        <v>197</v>
      </c>
      <c r="M29" s="58">
        <f t="shared" si="9"/>
        <v>0</v>
      </c>
      <c r="N29" s="59">
        <f t="shared" si="10"/>
        <v>0</v>
      </c>
      <c r="O29" s="60"/>
      <c r="P29" s="3"/>
      <c r="Q29" s="48"/>
      <c r="R29" s="49"/>
      <c r="S29" s="59">
        <f t="shared" si="1"/>
        <v>0</v>
      </c>
      <c r="T29" s="60"/>
      <c r="U29" s="3"/>
      <c r="V29" s="48"/>
      <c r="W29" s="49"/>
      <c r="X29" s="59">
        <f t="shared" si="2"/>
        <v>197</v>
      </c>
      <c r="Y29" s="60">
        <v>197</v>
      </c>
      <c r="Z29" s="3">
        <v>1</v>
      </c>
      <c r="AA29" s="48"/>
      <c r="AB29" s="49">
        <v>197</v>
      </c>
      <c r="AC29" s="59">
        <f t="shared" si="3"/>
        <v>0</v>
      </c>
      <c r="AD29" s="60"/>
      <c r="AE29" s="3"/>
      <c r="AF29" s="48"/>
      <c r="AG29" s="49"/>
      <c r="AH29" s="59"/>
      <c r="AI29" s="60"/>
      <c r="AJ29" s="3"/>
      <c r="AK29" s="48"/>
      <c r="AL29" s="49"/>
      <c r="AM29" s="59">
        <f t="shared" si="4"/>
        <v>0</v>
      </c>
      <c r="AN29" s="60"/>
      <c r="AO29" s="3"/>
      <c r="AP29" s="48"/>
      <c r="AQ29" s="48"/>
      <c r="AR29" s="3"/>
      <c r="AS29" s="3"/>
      <c r="AT29" s="3"/>
      <c r="AU29" s="60"/>
      <c r="AV29" s="48"/>
      <c r="AW29" s="49"/>
      <c r="AX29" s="3"/>
      <c r="AY29" s="3"/>
      <c r="AZ29" s="3"/>
    </row>
    <row r="30" spans="1:52" ht="12" customHeight="1">
      <c r="A30" s="7">
        <v>23</v>
      </c>
      <c r="B30" s="10" t="s">
        <v>38</v>
      </c>
      <c r="C30" s="9">
        <f t="shared" si="5"/>
        <v>150</v>
      </c>
      <c r="D30" s="7"/>
      <c r="E30" s="7">
        <v>150</v>
      </c>
      <c r="F30" s="57">
        <f t="shared" si="6"/>
        <v>150</v>
      </c>
      <c r="G30" s="7">
        <f t="shared" si="0"/>
        <v>0</v>
      </c>
      <c r="H30" s="5">
        <f t="shared" si="0"/>
        <v>150</v>
      </c>
      <c r="I30" s="58">
        <f t="shared" si="7"/>
        <v>0</v>
      </c>
      <c r="J30" s="58">
        <f t="shared" si="7"/>
        <v>0</v>
      </c>
      <c r="K30" s="58">
        <f t="shared" si="7"/>
        <v>0</v>
      </c>
      <c r="L30" s="58">
        <f t="shared" si="8"/>
        <v>150</v>
      </c>
      <c r="M30" s="58">
        <f t="shared" si="9"/>
        <v>0</v>
      </c>
      <c r="N30" s="59">
        <f t="shared" si="10"/>
        <v>0</v>
      </c>
      <c r="O30" s="60"/>
      <c r="P30" s="3"/>
      <c r="Q30" s="48"/>
      <c r="R30" s="49"/>
      <c r="S30" s="59">
        <f t="shared" si="1"/>
        <v>0</v>
      </c>
      <c r="T30" s="60"/>
      <c r="U30" s="3"/>
      <c r="V30" s="48"/>
      <c r="W30" s="49"/>
      <c r="X30" s="59">
        <f t="shared" si="2"/>
        <v>0</v>
      </c>
      <c r="Y30" s="60"/>
      <c r="Z30" s="3"/>
      <c r="AA30" s="48"/>
      <c r="AB30" s="49"/>
      <c r="AC30" s="59">
        <f t="shared" si="3"/>
        <v>0</v>
      </c>
      <c r="AD30" s="60"/>
      <c r="AE30" s="3"/>
      <c r="AF30" s="48"/>
      <c r="AG30" s="49"/>
      <c r="AH30" s="59"/>
      <c r="AI30" s="60"/>
      <c r="AJ30" s="3"/>
      <c r="AK30" s="48"/>
      <c r="AL30" s="49"/>
      <c r="AM30" s="59">
        <f t="shared" si="4"/>
        <v>150</v>
      </c>
      <c r="AN30" s="60">
        <v>150</v>
      </c>
      <c r="AO30" s="3">
        <v>1</v>
      </c>
      <c r="AP30" s="48"/>
      <c r="AQ30" s="48">
        <v>150</v>
      </c>
      <c r="AR30" s="3"/>
      <c r="AS30" s="3"/>
      <c r="AT30" s="3"/>
      <c r="AU30" s="60"/>
      <c r="AV30" s="48"/>
      <c r="AW30" s="49"/>
      <c r="AX30" s="3"/>
      <c r="AY30" s="3"/>
      <c r="AZ30" s="3"/>
    </row>
    <row r="31" spans="1:52" ht="12" customHeight="1">
      <c r="A31" s="7">
        <v>24</v>
      </c>
      <c r="B31" s="10" t="s">
        <v>76</v>
      </c>
      <c r="C31" s="9">
        <f t="shared" si="5"/>
        <v>130</v>
      </c>
      <c r="D31" s="7">
        <v>130</v>
      </c>
      <c r="E31" s="7"/>
      <c r="F31" s="57">
        <f t="shared" si="6"/>
        <v>130</v>
      </c>
      <c r="G31" s="7">
        <f t="shared" si="0"/>
        <v>130</v>
      </c>
      <c r="H31" s="5">
        <f t="shared" si="0"/>
        <v>0</v>
      </c>
      <c r="I31" s="58">
        <f t="shared" si="7"/>
        <v>0</v>
      </c>
      <c r="J31" s="58">
        <f t="shared" si="7"/>
        <v>0</v>
      </c>
      <c r="K31" s="58">
        <f t="shared" si="7"/>
        <v>0</v>
      </c>
      <c r="L31" s="58">
        <f t="shared" si="8"/>
        <v>130</v>
      </c>
      <c r="M31" s="58">
        <f t="shared" si="9"/>
        <v>0</v>
      </c>
      <c r="N31" s="59">
        <f t="shared" si="10"/>
        <v>130</v>
      </c>
      <c r="O31" s="60">
        <v>130</v>
      </c>
      <c r="P31" s="3">
        <v>0.79</v>
      </c>
      <c r="Q31" s="48">
        <v>130</v>
      </c>
      <c r="R31" s="49"/>
      <c r="S31" s="59">
        <f t="shared" si="1"/>
        <v>0</v>
      </c>
      <c r="T31" s="60"/>
      <c r="U31" s="3"/>
      <c r="V31" s="48"/>
      <c r="W31" s="49"/>
      <c r="X31" s="59">
        <f t="shared" si="2"/>
        <v>0</v>
      </c>
      <c r="Y31" s="60"/>
      <c r="Z31" s="3"/>
      <c r="AA31" s="48"/>
      <c r="AB31" s="49"/>
      <c r="AC31" s="59">
        <f t="shared" si="3"/>
        <v>0</v>
      </c>
      <c r="AD31" s="60"/>
      <c r="AE31" s="3"/>
      <c r="AF31" s="48"/>
      <c r="AG31" s="49"/>
      <c r="AH31" s="59"/>
      <c r="AI31" s="60"/>
      <c r="AJ31" s="3"/>
      <c r="AK31" s="48"/>
      <c r="AL31" s="49"/>
      <c r="AM31" s="59">
        <f t="shared" si="4"/>
        <v>0</v>
      </c>
      <c r="AN31" s="60"/>
      <c r="AO31" s="3"/>
      <c r="AP31" s="48"/>
      <c r="AQ31" s="48"/>
      <c r="AR31" s="3"/>
      <c r="AS31" s="3"/>
      <c r="AT31" s="3"/>
      <c r="AU31" s="60"/>
      <c r="AV31" s="48"/>
      <c r="AW31" s="49"/>
      <c r="AX31" s="3"/>
      <c r="AY31" s="3"/>
      <c r="AZ31" s="3"/>
    </row>
    <row r="32" spans="1:52" ht="12" customHeight="1">
      <c r="A32" s="7">
        <v>25</v>
      </c>
      <c r="B32" s="10" t="s">
        <v>37</v>
      </c>
      <c r="C32" s="9">
        <f t="shared" si="5"/>
        <v>43</v>
      </c>
      <c r="D32" s="7"/>
      <c r="E32" s="7">
        <v>43</v>
      </c>
      <c r="F32" s="57">
        <f t="shared" si="6"/>
        <v>43</v>
      </c>
      <c r="G32" s="7">
        <f t="shared" si="0"/>
        <v>0</v>
      </c>
      <c r="H32" s="5">
        <f t="shared" si="0"/>
        <v>43</v>
      </c>
      <c r="I32" s="58">
        <f t="shared" si="7"/>
        <v>0</v>
      </c>
      <c r="J32" s="58">
        <f t="shared" si="7"/>
        <v>0</v>
      </c>
      <c r="K32" s="58">
        <f t="shared" si="7"/>
        <v>0</v>
      </c>
      <c r="L32" s="58">
        <f t="shared" si="8"/>
        <v>43</v>
      </c>
      <c r="M32" s="58">
        <f t="shared" si="9"/>
        <v>0</v>
      </c>
      <c r="N32" s="59">
        <f t="shared" si="10"/>
        <v>0</v>
      </c>
      <c r="O32" s="60"/>
      <c r="P32" s="3"/>
      <c r="Q32" s="48"/>
      <c r="R32" s="49"/>
      <c r="S32" s="59">
        <f t="shared" si="1"/>
        <v>0</v>
      </c>
      <c r="T32" s="60"/>
      <c r="U32" s="3"/>
      <c r="V32" s="48"/>
      <c r="W32" s="49"/>
      <c r="X32" s="59">
        <f t="shared" si="2"/>
        <v>43</v>
      </c>
      <c r="Y32" s="60">
        <v>43</v>
      </c>
      <c r="Z32" s="3">
        <v>1</v>
      </c>
      <c r="AA32" s="48"/>
      <c r="AB32" s="49">
        <v>43</v>
      </c>
      <c r="AC32" s="59">
        <f t="shared" si="3"/>
        <v>0</v>
      </c>
      <c r="AD32" s="60"/>
      <c r="AE32" s="3"/>
      <c r="AF32" s="48"/>
      <c r="AG32" s="49"/>
      <c r="AH32" s="59"/>
      <c r="AI32" s="60"/>
      <c r="AJ32" s="3"/>
      <c r="AK32" s="48"/>
      <c r="AL32" s="49"/>
      <c r="AM32" s="59">
        <f t="shared" si="4"/>
        <v>0</v>
      </c>
      <c r="AN32" s="60"/>
      <c r="AO32" s="3"/>
      <c r="AP32" s="48"/>
      <c r="AQ32" s="48"/>
      <c r="AR32" s="3"/>
      <c r="AS32" s="3"/>
      <c r="AT32" s="3"/>
      <c r="AU32" s="60"/>
      <c r="AV32" s="48"/>
      <c r="AW32" s="49"/>
      <c r="AX32" s="3"/>
      <c r="AY32" s="3"/>
      <c r="AZ32" s="3"/>
    </row>
    <row r="33" spans="1:52" ht="12" customHeight="1">
      <c r="A33" s="7">
        <v>26</v>
      </c>
      <c r="B33" s="10" t="s">
        <v>36</v>
      </c>
      <c r="C33" s="9">
        <f t="shared" si="5"/>
        <v>2400</v>
      </c>
      <c r="D33" s="7"/>
      <c r="E33" s="7">
        <v>2400</v>
      </c>
      <c r="F33" s="57">
        <f t="shared" si="6"/>
        <v>2400</v>
      </c>
      <c r="G33" s="7">
        <f t="shared" si="0"/>
        <v>0</v>
      </c>
      <c r="H33" s="5">
        <f t="shared" si="0"/>
        <v>2400</v>
      </c>
      <c r="I33" s="58">
        <f t="shared" si="7"/>
        <v>0</v>
      </c>
      <c r="J33" s="58">
        <f t="shared" si="7"/>
        <v>0</v>
      </c>
      <c r="K33" s="58">
        <f t="shared" si="7"/>
        <v>0</v>
      </c>
      <c r="L33" s="58">
        <f t="shared" si="8"/>
        <v>2400</v>
      </c>
      <c r="M33" s="58">
        <f t="shared" si="9"/>
        <v>0</v>
      </c>
      <c r="N33" s="59">
        <f t="shared" si="10"/>
        <v>0</v>
      </c>
      <c r="O33" s="60"/>
      <c r="P33" s="3"/>
      <c r="Q33" s="48"/>
      <c r="R33" s="49"/>
      <c r="S33" s="59">
        <f t="shared" si="1"/>
        <v>0</v>
      </c>
      <c r="T33" s="60"/>
      <c r="U33" s="3"/>
      <c r="V33" s="48"/>
      <c r="W33" s="49"/>
      <c r="X33" s="59">
        <f t="shared" si="2"/>
        <v>0</v>
      </c>
      <c r="Y33" s="60"/>
      <c r="Z33" s="3"/>
      <c r="AA33" s="48"/>
      <c r="AB33" s="49"/>
      <c r="AC33" s="59">
        <f t="shared" si="3"/>
        <v>2400</v>
      </c>
      <c r="AD33" s="60">
        <v>2400</v>
      </c>
      <c r="AE33" s="3">
        <v>0.97</v>
      </c>
      <c r="AF33" s="48"/>
      <c r="AG33" s="49">
        <v>2400</v>
      </c>
      <c r="AH33" s="59"/>
      <c r="AI33" s="60"/>
      <c r="AJ33" s="3"/>
      <c r="AK33" s="48"/>
      <c r="AL33" s="49"/>
      <c r="AM33" s="59">
        <f t="shared" si="4"/>
        <v>0</v>
      </c>
      <c r="AN33" s="60"/>
      <c r="AO33" s="3"/>
      <c r="AP33" s="48"/>
      <c r="AQ33" s="48"/>
      <c r="AR33" s="3"/>
      <c r="AS33" s="3"/>
      <c r="AT33" s="3"/>
      <c r="AU33" s="60"/>
      <c r="AV33" s="48"/>
      <c r="AW33" s="49"/>
      <c r="AX33" s="3"/>
      <c r="AY33" s="3"/>
      <c r="AZ33" s="3"/>
    </row>
    <row r="34" spans="1:52" ht="12" customHeight="1">
      <c r="A34" s="7">
        <v>27</v>
      </c>
      <c r="B34" s="10" t="s">
        <v>25</v>
      </c>
      <c r="C34" s="9">
        <f t="shared" si="5"/>
        <v>5</v>
      </c>
      <c r="D34" s="7"/>
      <c r="E34" s="7">
        <v>5</v>
      </c>
      <c r="F34" s="57">
        <f t="shared" si="6"/>
        <v>5</v>
      </c>
      <c r="G34" s="7">
        <f t="shared" si="0"/>
        <v>0</v>
      </c>
      <c r="H34" s="5">
        <f t="shared" si="0"/>
        <v>5</v>
      </c>
      <c r="I34" s="58">
        <f t="shared" si="7"/>
        <v>0</v>
      </c>
      <c r="J34" s="58">
        <f t="shared" si="7"/>
        <v>0</v>
      </c>
      <c r="K34" s="58">
        <f t="shared" si="7"/>
        <v>0</v>
      </c>
      <c r="L34" s="58">
        <f t="shared" si="8"/>
        <v>5</v>
      </c>
      <c r="M34" s="58">
        <f t="shared" si="9"/>
        <v>0</v>
      </c>
      <c r="N34" s="59">
        <f t="shared" si="10"/>
        <v>0</v>
      </c>
      <c r="O34" s="60"/>
      <c r="P34" s="3"/>
      <c r="Q34" s="48"/>
      <c r="R34" s="49"/>
      <c r="S34" s="59">
        <f t="shared" si="1"/>
        <v>0</v>
      </c>
      <c r="T34" s="60"/>
      <c r="U34" s="3"/>
      <c r="V34" s="48"/>
      <c r="W34" s="49"/>
      <c r="X34" s="59">
        <f t="shared" si="2"/>
        <v>5</v>
      </c>
      <c r="Y34" s="60">
        <v>5</v>
      </c>
      <c r="Z34" s="3">
        <v>1</v>
      </c>
      <c r="AA34" s="48"/>
      <c r="AB34" s="49">
        <v>5</v>
      </c>
      <c r="AC34" s="59">
        <f t="shared" si="3"/>
        <v>0</v>
      </c>
      <c r="AD34" s="60"/>
      <c r="AE34" s="3"/>
      <c r="AF34" s="48"/>
      <c r="AG34" s="49"/>
      <c r="AH34" s="59"/>
      <c r="AI34" s="60"/>
      <c r="AJ34" s="3"/>
      <c r="AK34" s="48"/>
      <c r="AL34" s="49"/>
      <c r="AM34" s="59">
        <f t="shared" si="4"/>
        <v>0</v>
      </c>
      <c r="AN34" s="60"/>
      <c r="AO34" s="3"/>
      <c r="AP34" s="48"/>
      <c r="AQ34" s="48"/>
      <c r="AR34" s="3"/>
      <c r="AS34" s="3"/>
      <c r="AT34" s="3"/>
      <c r="AU34" s="60"/>
      <c r="AV34" s="48"/>
      <c r="AW34" s="49"/>
      <c r="AX34" s="3"/>
      <c r="AY34" s="3"/>
      <c r="AZ34" s="3"/>
    </row>
    <row r="35" spans="1:52" ht="12" customHeight="1">
      <c r="A35" s="7">
        <v>28</v>
      </c>
      <c r="B35" s="10" t="s">
        <v>24</v>
      </c>
      <c r="C35" s="9">
        <f t="shared" si="5"/>
        <v>185</v>
      </c>
      <c r="D35" s="7"/>
      <c r="E35" s="7">
        <v>185</v>
      </c>
      <c r="F35" s="57">
        <f t="shared" si="6"/>
        <v>185</v>
      </c>
      <c r="G35" s="7">
        <f t="shared" si="0"/>
        <v>0</v>
      </c>
      <c r="H35" s="5">
        <f t="shared" si="0"/>
        <v>185</v>
      </c>
      <c r="I35" s="58">
        <f t="shared" si="7"/>
        <v>0</v>
      </c>
      <c r="J35" s="58">
        <f t="shared" si="7"/>
        <v>0</v>
      </c>
      <c r="K35" s="58">
        <f t="shared" si="7"/>
        <v>0</v>
      </c>
      <c r="L35" s="58">
        <f t="shared" si="8"/>
        <v>185</v>
      </c>
      <c r="M35" s="58">
        <f t="shared" si="9"/>
        <v>0</v>
      </c>
      <c r="N35" s="59">
        <f t="shared" si="10"/>
        <v>0</v>
      </c>
      <c r="O35" s="60"/>
      <c r="P35" s="3"/>
      <c r="Q35" s="48"/>
      <c r="R35" s="49"/>
      <c r="S35" s="59">
        <f t="shared" si="1"/>
        <v>0</v>
      </c>
      <c r="T35" s="60"/>
      <c r="U35" s="3"/>
      <c r="V35" s="48"/>
      <c r="W35" s="49"/>
      <c r="X35" s="59">
        <f t="shared" si="2"/>
        <v>0</v>
      </c>
      <c r="Y35" s="60"/>
      <c r="Z35" s="3"/>
      <c r="AA35" s="48"/>
      <c r="AB35" s="49"/>
      <c r="AC35" s="59">
        <f t="shared" si="3"/>
        <v>0</v>
      </c>
      <c r="AD35" s="60"/>
      <c r="AE35" s="3"/>
      <c r="AF35" s="48"/>
      <c r="AG35" s="49"/>
      <c r="AH35" s="59"/>
      <c r="AI35" s="60"/>
      <c r="AJ35" s="3"/>
      <c r="AK35" s="48"/>
      <c r="AL35" s="49"/>
      <c r="AM35" s="59">
        <f t="shared" si="4"/>
        <v>185</v>
      </c>
      <c r="AN35" s="60">
        <v>185</v>
      </c>
      <c r="AO35" s="3">
        <v>0.99</v>
      </c>
      <c r="AP35" s="48"/>
      <c r="AQ35" s="48">
        <v>185</v>
      </c>
      <c r="AR35" s="3"/>
      <c r="AS35" s="3"/>
      <c r="AT35" s="3"/>
      <c r="AU35" s="60"/>
      <c r="AV35" s="48"/>
      <c r="AW35" s="49"/>
      <c r="AX35" s="3"/>
      <c r="AY35" s="3"/>
      <c r="AZ35" s="3"/>
    </row>
    <row r="36" spans="1:52" ht="21" customHeight="1">
      <c r="A36" s="7">
        <v>29</v>
      </c>
      <c r="B36" s="10" t="s">
        <v>79</v>
      </c>
      <c r="C36" s="9">
        <f t="shared" si="5"/>
        <v>327</v>
      </c>
      <c r="D36" s="7"/>
      <c r="E36" s="7">
        <v>327</v>
      </c>
      <c r="F36" s="57">
        <f t="shared" si="6"/>
        <v>327</v>
      </c>
      <c r="G36" s="7">
        <f t="shared" si="0"/>
        <v>0</v>
      </c>
      <c r="H36" s="5">
        <f t="shared" si="0"/>
        <v>327</v>
      </c>
      <c r="I36" s="58">
        <f t="shared" si="7"/>
        <v>0</v>
      </c>
      <c r="J36" s="58">
        <f t="shared" si="7"/>
        <v>0</v>
      </c>
      <c r="K36" s="58">
        <f t="shared" si="7"/>
        <v>0</v>
      </c>
      <c r="L36" s="58">
        <f t="shared" si="8"/>
        <v>327</v>
      </c>
      <c r="M36" s="58">
        <f t="shared" si="9"/>
        <v>0</v>
      </c>
      <c r="N36" s="59">
        <f t="shared" si="10"/>
        <v>0</v>
      </c>
      <c r="O36" s="60"/>
      <c r="P36" s="3"/>
      <c r="Q36" s="48"/>
      <c r="R36" s="49"/>
      <c r="S36" s="59">
        <f t="shared" si="1"/>
        <v>0</v>
      </c>
      <c r="T36" s="60"/>
      <c r="U36" s="3"/>
      <c r="V36" s="48"/>
      <c r="W36" s="49"/>
      <c r="X36" s="59">
        <f t="shared" si="2"/>
        <v>327</v>
      </c>
      <c r="Y36" s="60">
        <v>327</v>
      </c>
      <c r="Z36" s="3">
        <v>1</v>
      </c>
      <c r="AA36" s="48"/>
      <c r="AB36" s="49">
        <v>327</v>
      </c>
      <c r="AC36" s="59">
        <f t="shared" si="3"/>
        <v>0</v>
      </c>
      <c r="AD36" s="60"/>
      <c r="AE36" s="3"/>
      <c r="AF36" s="48"/>
      <c r="AG36" s="49"/>
      <c r="AH36" s="59"/>
      <c r="AI36" s="60"/>
      <c r="AJ36" s="3"/>
      <c r="AK36" s="48"/>
      <c r="AL36" s="49"/>
      <c r="AM36" s="59">
        <f t="shared" si="4"/>
        <v>0</v>
      </c>
      <c r="AN36" s="60"/>
      <c r="AO36" s="3"/>
      <c r="AP36" s="48"/>
      <c r="AQ36" s="48"/>
      <c r="AR36" s="3"/>
      <c r="AS36" s="3"/>
      <c r="AT36" s="3"/>
      <c r="AU36" s="60"/>
      <c r="AV36" s="48"/>
      <c r="AW36" s="49"/>
      <c r="AX36" s="3"/>
      <c r="AY36" s="3"/>
      <c r="AZ36" s="3"/>
    </row>
    <row r="37" spans="1:52" ht="21" customHeight="1">
      <c r="A37" s="7">
        <v>30</v>
      </c>
      <c r="B37" s="10" t="s">
        <v>80</v>
      </c>
      <c r="C37" s="9">
        <f t="shared" si="5"/>
        <v>85</v>
      </c>
      <c r="D37" s="7"/>
      <c r="E37" s="7">
        <v>85</v>
      </c>
      <c r="F37" s="57">
        <f t="shared" si="6"/>
        <v>85</v>
      </c>
      <c r="G37" s="7">
        <f t="shared" si="0"/>
        <v>0</v>
      </c>
      <c r="H37" s="5">
        <f t="shared" si="0"/>
        <v>85</v>
      </c>
      <c r="I37" s="58">
        <f t="shared" si="7"/>
        <v>0</v>
      </c>
      <c r="J37" s="58">
        <f t="shared" si="7"/>
        <v>0</v>
      </c>
      <c r="K37" s="58">
        <f t="shared" si="7"/>
        <v>0</v>
      </c>
      <c r="L37" s="58">
        <f t="shared" si="8"/>
        <v>85</v>
      </c>
      <c r="M37" s="58">
        <f t="shared" si="9"/>
        <v>0</v>
      </c>
      <c r="N37" s="59">
        <f t="shared" si="10"/>
        <v>0</v>
      </c>
      <c r="O37" s="60"/>
      <c r="P37" s="3"/>
      <c r="Q37" s="48"/>
      <c r="R37" s="49"/>
      <c r="S37" s="59">
        <f t="shared" si="1"/>
        <v>0</v>
      </c>
      <c r="T37" s="60"/>
      <c r="U37" s="3"/>
      <c r="V37" s="48"/>
      <c r="W37" s="49"/>
      <c r="X37" s="59">
        <f t="shared" si="2"/>
        <v>0</v>
      </c>
      <c r="Y37" s="60"/>
      <c r="Z37" s="3"/>
      <c r="AA37" s="48"/>
      <c r="AB37" s="49"/>
      <c r="AC37" s="59">
        <f t="shared" si="3"/>
        <v>0</v>
      </c>
      <c r="AD37" s="60"/>
      <c r="AE37" s="3"/>
      <c r="AF37" s="48"/>
      <c r="AG37" s="49"/>
      <c r="AH37" s="59"/>
      <c r="AI37" s="60"/>
      <c r="AJ37" s="3"/>
      <c r="AK37" s="48"/>
      <c r="AL37" s="49"/>
      <c r="AM37" s="59">
        <f t="shared" si="4"/>
        <v>85</v>
      </c>
      <c r="AN37" s="60">
        <v>85</v>
      </c>
      <c r="AO37" s="3">
        <v>1.01</v>
      </c>
      <c r="AP37" s="48"/>
      <c r="AQ37" s="48">
        <v>85</v>
      </c>
      <c r="AR37" s="3"/>
      <c r="AS37" s="3"/>
      <c r="AT37" s="3"/>
      <c r="AU37" s="60"/>
      <c r="AV37" s="48"/>
      <c r="AW37" s="49"/>
      <c r="AX37" s="3"/>
      <c r="AY37" s="3"/>
      <c r="AZ37" s="3"/>
    </row>
    <row r="38" spans="1:52" ht="12" customHeight="1">
      <c r="A38" s="7">
        <v>31</v>
      </c>
      <c r="B38" s="10" t="s">
        <v>27</v>
      </c>
      <c r="C38" s="9">
        <f t="shared" si="5"/>
        <v>306</v>
      </c>
      <c r="D38" s="7"/>
      <c r="E38" s="7">
        <v>306</v>
      </c>
      <c r="F38" s="57">
        <f t="shared" si="6"/>
        <v>306</v>
      </c>
      <c r="G38" s="7">
        <f t="shared" si="0"/>
        <v>0</v>
      </c>
      <c r="H38" s="5">
        <f t="shared" si="0"/>
        <v>306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8"/>
        <v>306</v>
      </c>
      <c r="M38" s="58">
        <f t="shared" si="9"/>
        <v>0</v>
      </c>
      <c r="N38" s="59">
        <f t="shared" si="10"/>
        <v>0</v>
      </c>
      <c r="O38" s="60"/>
      <c r="P38" s="3"/>
      <c r="Q38" s="48"/>
      <c r="R38" s="49"/>
      <c r="S38" s="59">
        <f t="shared" si="1"/>
        <v>0</v>
      </c>
      <c r="T38" s="60"/>
      <c r="U38" s="3"/>
      <c r="V38" s="48"/>
      <c r="W38" s="49"/>
      <c r="X38" s="59">
        <f t="shared" si="2"/>
        <v>306</v>
      </c>
      <c r="Y38" s="60">
        <v>306</v>
      </c>
      <c r="Z38" s="3">
        <v>1</v>
      </c>
      <c r="AA38" s="48"/>
      <c r="AB38" s="49">
        <v>306</v>
      </c>
      <c r="AC38" s="59">
        <f t="shared" si="3"/>
        <v>0</v>
      </c>
      <c r="AD38" s="60"/>
      <c r="AE38" s="3"/>
      <c r="AF38" s="48"/>
      <c r="AG38" s="49"/>
      <c r="AH38" s="59"/>
      <c r="AI38" s="60"/>
      <c r="AJ38" s="3"/>
      <c r="AK38" s="48"/>
      <c r="AL38" s="49"/>
      <c r="AM38" s="59">
        <f t="shared" si="4"/>
        <v>0</v>
      </c>
      <c r="AN38" s="60"/>
      <c r="AO38" s="3"/>
      <c r="AP38" s="48"/>
      <c r="AQ38" s="48"/>
      <c r="AR38" s="3"/>
      <c r="AS38" s="3"/>
      <c r="AT38" s="3"/>
      <c r="AU38" s="60"/>
      <c r="AV38" s="48"/>
      <c r="AW38" s="49"/>
      <c r="AX38" s="3"/>
      <c r="AY38" s="3"/>
      <c r="AZ38" s="3"/>
    </row>
    <row r="39" spans="1:52" ht="12" customHeight="1">
      <c r="A39" s="7">
        <v>32</v>
      </c>
      <c r="B39" s="10" t="s">
        <v>26</v>
      </c>
      <c r="C39" s="9">
        <f t="shared" si="5"/>
        <v>280</v>
      </c>
      <c r="D39" s="7"/>
      <c r="E39" s="7">
        <v>280</v>
      </c>
      <c r="F39" s="57">
        <f t="shared" si="6"/>
        <v>280</v>
      </c>
      <c r="G39" s="7">
        <f t="shared" si="0"/>
        <v>0</v>
      </c>
      <c r="H39" s="5">
        <f t="shared" si="0"/>
        <v>280</v>
      </c>
      <c r="I39" s="58">
        <f t="shared" si="7"/>
        <v>0</v>
      </c>
      <c r="J39" s="58">
        <f t="shared" si="7"/>
        <v>0</v>
      </c>
      <c r="K39" s="58">
        <f t="shared" si="7"/>
        <v>0</v>
      </c>
      <c r="L39" s="58">
        <f t="shared" si="8"/>
        <v>280</v>
      </c>
      <c r="M39" s="58">
        <f t="shared" si="9"/>
        <v>0</v>
      </c>
      <c r="N39" s="59">
        <f t="shared" si="10"/>
        <v>0</v>
      </c>
      <c r="O39" s="60"/>
      <c r="P39" s="3"/>
      <c r="Q39" s="48"/>
      <c r="R39" s="49"/>
      <c r="S39" s="59">
        <f t="shared" si="1"/>
        <v>0</v>
      </c>
      <c r="T39" s="60"/>
      <c r="U39" s="3"/>
      <c r="V39" s="48"/>
      <c r="W39" s="49"/>
      <c r="X39" s="59">
        <f t="shared" si="2"/>
        <v>0</v>
      </c>
      <c r="Y39" s="60"/>
      <c r="Z39" s="3"/>
      <c r="AA39" s="48"/>
      <c r="AB39" s="49"/>
      <c r="AC39" s="59">
        <f t="shared" si="3"/>
        <v>0</v>
      </c>
      <c r="AD39" s="60"/>
      <c r="AE39" s="3"/>
      <c r="AF39" s="48"/>
      <c r="AG39" s="49"/>
      <c r="AH39" s="59"/>
      <c r="AI39" s="60"/>
      <c r="AJ39" s="3"/>
      <c r="AK39" s="48"/>
      <c r="AL39" s="49"/>
      <c r="AM39" s="59">
        <f t="shared" si="4"/>
        <v>280</v>
      </c>
      <c r="AN39" s="60">
        <v>280</v>
      </c>
      <c r="AO39" s="3">
        <v>0.99</v>
      </c>
      <c r="AP39" s="48"/>
      <c r="AQ39" s="48">
        <v>280</v>
      </c>
      <c r="AR39" s="3"/>
      <c r="AS39" s="3"/>
      <c r="AT39" s="3"/>
      <c r="AU39" s="60"/>
      <c r="AV39" s="48"/>
      <c r="AW39" s="49"/>
      <c r="AX39" s="3"/>
      <c r="AY39" s="3"/>
      <c r="AZ39" s="3"/>
    </row>
    <row r="40" spans="1:52" ht="12" customHeight="1">
      <c r="A40" s="7">
        <v>33</v>
      </c>
      <c r="B40" s="10" t="s">
        <v>46</v>
      </c>
      <c r="C40" s="9">
        <f t="shared" si="5"/>
        <v>133</v>
      </c>
      <c r="D40" s="7"/>
      <c r="E40" s="7">
        <v>133</v>
      </c>
      <c r="F40" s="57">
        <f t="shared" si="6"/>
        <v>133</v>
      </c>
      <c r="G40" s="7">
        <f t="shared" si="0"/>
        <v>0</v>
      </c>
      <c r="H40" s="5">
        <f t="shared" si="0"/>
        <v>133</v>
      </c>
      <c r="I40" s="58">
        <f t="shared" si="7"/>
        <v>0</v>
      </c>
      <c r="J40" s="58">
        <f t="shared" si="7"/>
        <v>0</v>
      </c>
      <c r="K40" s="58">
        <f t="shared" si="7"/>
        <v>0</v>
      </c>
      <c r="L40" s="58">
        <f t="shared" si="8"/>
        <v>133</v>
      </c>
      <c r="M40" s="58">
        <f t="shared" si="9"/>
        <v>0</v>
      </c>
      <c r="N40" s="59">
        <f t="shared" si="10"/>
        <v>0</v>
      </c>
      <c r="O40" s="60"/>
      <c r="P40" s="3"/>
      <c r="Q40" s="48"/>
      <c r="R40" s="49"/>
      <c r="S40" s="59">
        <f t="shared" si="1"/>
        <v>0</v>
      </c>
      <c r="T40" s="60"/>
      <c r="U40" s="3"/>
      <c r="V40" s="48"/>
      <c r="W40" s="49"/>
      <c r="X40" s="59">
        <f t="shared" si="2"/>
        <v>133</v>
      </c>
      <c r="Y40" s="60">
        <v>133</v>
      </c>
      <c r="Z40" s="3">
        <v>1</v>
      </c>
      <c r="AA40" s="48"/>
      <c r="AB40" s="49">
        <v>133</v>
      </c>
      <c r="AC40" s="59">
        <f t="shared" si="3"/>
        <v>0</v>
      </c>
      <c r="AD40" s="60"/>
      <c r="AE40" s="3"/>
      <c r="AF40" s="48"/>
      <c r="AG40" s="49"/>
      <c r="AH40" s="59"/>
      <c r="AI40" s="60"/>
      <c r="AJ40" s="3"/>
      <c r="AK40" s="48"/>
      <c r="AL40" s="49"/>
      <c r="AM40" s="59">
        <f t="shared" si="4"/>
        <v>0</v>
      </c>
      <c r="AN40" s="60"/>
      <c r="AO40" s="3"/>
      <c r="AP40" s="48"/>
      <c r="AQ40" s="48"/>
      <c r="AR40" s="3"/>
      <c r="AS40" s="3"/>
      <c r="AT40" s="3"/>
      <c r="AU40" s="60"/>
      <c r="AV40" s="48"/>
      <c r="AW40" s="49"/>
      <c r="AX40" s="3"/>
      <c r="AY40" s="3"/>
      <c r="AZ40" s="3"/>
    </row>
    <row r="41" spans="1:52" ht="12" customHeight="1">
      <c r="A41" s="7">
        <v>34</v>
      </c>
      <c r="B41" s="10" t="s">
        <v>45</v>
      </c>
      <c r="C41" s="9">
        <f t="shared" si="5"/>
        <v>235</v>
      </c>
      <c r="D41" s="7"/>
      <c r="E41" s="7">
        <v>235</v>
      </c>
      <c r="F41" s="57">
        <f t="shared" si="6"/>
        <v>235</v>
      </c>
      <c r="G41" s="7">
        <f t="shared" si="0"/>
        <v>0</v>
      </c>
      <c r="H41" s="5">
        <f t="shared" si="0"/>
        <v>235</v>
      </c>
      <c r="I41" s="58">
        <f t="shared" si="7"/>
        <v>0</v>
      </c>
      <c r="J41" s="58">
        <f t="shared" si="7"/>
        <v>0</v>
      </c>
      <c r="K41" s="58">
        <f t="shared" si="7"/>
        <v>0</v>
      </c>
      <c r="L41" s="58">
        <f t="shared" si="8"/>
        <v>235</v>
      </c>
      <c r="M41" s="58">
        <f t="shared" si="9"/>
        <v>0</v>
      </c>
      <c r="N41" s="59">
        <f t="shared" si="10"/>
        <v>0</v>
      </c>
      <c r="O41" s="60"/>
      <c r="P41" s="3"/>
      <c r="Q41" s="48"/>
      <c r="R41" s="49"/>
      <c r="S41" s="59">
        <f t="shared" si="1"/>
        <v>0</v>
      </c>
      <c r="T41" s="60"/>
      <c r="U41" s="3"/>
      <c r="V41" s="48"/>
      <c r="W41" s="49"/>
      <c r="X41" s="59">
        <f t="shared" si="2"/>
        <v>0</v>
      </c>
      <c r="Y41" s="60"/>
      <c r="Z41" s="3"/>
      <c r="AA41" s="48"/>
      <c r="AB41" s="49"/>
      <c r="AC41" s="59">
        <f t="shared" si="3"/>
        <v>0</v>
      </c>
      <c r="AD41" s="60"/>
      <c r="AE41" s="3"/>
      <c r="AF41" s="48"/>
      <c r="AG41" s="49"/>
      <c r="AH41" s="59"/>
      <c r="AI41" s="60"/>
      <c r="AJ41" s="3"/>
      <c r="AK41" s="48"/>
      <c r="AL41" s="49"/>
      <c r="AM41" s="59">
        <f t="shared" si="4"/>
        <v>235</v>
      </c>
      <c r="AN41" s="60">
        <v>235</v>
      </c>
      <c r="AO41" s="3">
        <v>1.01</v>
      </c>
      <c r="AP41" s="48"/>
      <c r="AQ41" s="48">
        <v>235</v>
      </c>
      <c r="AR41" s="3"/>
      <c r="AS41" s="3"/>
      <c r="AT41" s="3"/>
      <c r="AU41" s="60"/>
      <c r="AV41" s="48"/>
      <c r="AW41" s="49"/>
      <c r="AX41" s="3"/>
      <c r="AY41" s="3"/>
      <c r="AZ41" s="3"/>
    </row>
    <row r="42" spans="1:52" ht="12" customHeight="1">
      <c r="A42" s="7">
        <v>35</v>
      </c>
      <c r="B42" s="10" t="s">
        <v>81</v>
      </c>
      <c r="C42" s="9">
        <f t="shared" si="5"/>
        <v>130</v>
      </c>
      <c r="D42" s="7"/>
      <c r="E42" s="7">
        <v>130</v>
      </c>
      <c r="F42" s="57">
        <f t="shared" si="6"/>
        <v>130</v>
      </c>
      <c r="G42" s="7">
        <f t="shared" si="0"/>
        <v>0</v>
      </c>
      <c r="H42" s="5">
        <f t="shared" si="0"/>
        <v>130</v>
      </c>
      <c r="I42" s="58">
        <f t="shared" si="7"/>
        <v>0</v>
      </c>
      <c r="J42" s="58">
        <f t="shared" si="7"/>
        <v>0</v>
      </c>
      <c r="K42" s="58">
        <f t="shared" si="7"/>
        <v>0</v>
      </c>
      <c r="L42" s="58">
        <f t="shared" si="8"/>
        <v>130</v>
      </c>
      <c r="M42" s="58">
        <f t="shared" si="9"/>
        <v>0</v>
      </c>
      <c r="N42" s="59">
        <f t="shared" si="10"/>
        <v>0</v>
      </c>
      <c r="O42" s="60"/>
      <c r="P42" s="3"/>
      <c r="Q42" s="48"/>
      <c r="R42" s="49"/>
      <c r="S42" s="59">
        <f t="shared" si="1"/>
        <v>0</v>
      </c>
      <c r="T42" s="60"/>
      <c r="U42" s="3"/>
      <c r="V42" s="48"/>
      <c r="W42" s="49"/>
      <c r="X42" s="59">
        <f t="shared" si="2"/>
        <v>0</v>
      </c>
      <c r="Y42" s="60"/>
      <c r="Z42" s="3"/>
      <c r="AA42" s="48"/>
      <c r="AB42" s="49"/>
      <c r="AC42" s="59">
        <f t="shared" si="3"/>
        <v>0</v>
      </c>
      <c r="AD42" s="60"/>
      <c r="AE42" s="3"/>
      <c r="AF42" s="48"/>
      <c r="AG42" s="49"/>
      <c r="AH42" s="59"/>
      <c r="AI42" s="60"/>
      <c r="AJ42" s="3"/>
      <c r="AK42" s="48"/>
      <c r="AL42" s="49"/>
      <c r="AM42" s="59">
        <f t="shared" si="4"/>
        <v>130</v>
      </c>
      <c r="AN42" s="60">
        <v>130</v>
      </c>
      <c r="AO42" s="3">
        <v>1.01</v>
      </c>
      <c r="AP42" s="48"/>
      <c r="AQ42" s="48">
        <v>130</v>
      </c>
      <c r="AR42" s="3"/>
      <c r="AS42" s="3"/>
      <c r="AT42" s="3"/>
      <c r="AU42" s="60"/>
      <c r="AV42" s="48"/>
      <c r="AW42" s="49"/>
      <c r="AX42" s="3"/>
      <c r="AY42" s="3"/>
      <c r="AZ42" s="3"/>
    </row>
    <row r="43" spans="1:52" ht="12" customHeight="1">
      <c r="A43" s="7">
        <v>36</v>
      </c>
      <c r="B43" s="10" t="s">
        <v>6</v>
      </c>
      <c r="C43" s="9">
        <f t="shared" si="5"/>
        <v>90</v>
      </c>
      <c r="D43" s="7"/>
      <c r="E43" s="7">
        <v>90</v>
      </c>
      <c r="F43" s="57">
        <f t="shared" si="6"/>
        <v>90</v>
      </c>
      <c r="G43" s="7">
        <f t="shared" si="0"/>
        <v>0</v>
      </c>
      <c r="H43" s="5">
        <f t="shared" si="0"/>
        <v>90</v>
      </c>
      <c r="I43" s="58">
        <f t="shared" si="7"/>
        <v>0</v>
      </c>
      <c r="J43" s="58">
        <f t="shared" si="7"/>
        <v>0</v>
      </c>
      <c r="K43" s="58">
        <f t="shared" si="7"/>
        <v>0</v>
      </c>
      <c r="L43" s="58">
        <f t="shared" si="8"/>
        <v>90</v>
      </c>
      <c r="M43" s="58">
        <f t="shared" si="9"/>
        <v>0</v>
      </c>
      <c r="N43" s="59">
        <f t="shared" si="10"/>
        <v>0</v>
      </c>
      <c r="O43" s="60"/>
      <c r="P43" s="3"/>
      <c r="Q43" s="48"/>
      <c r="R43" s="49"/>
      <c r="S43" s="59">
        <f t="shared" si="1"/>
        <v>0</v>
      </c>
      <c r="T43" s="60"/>
      <c r="U43" s="3"/>
      <c r="V43" s="48"/>
      <c r="W43" s="49"/>
      <c r="X43" s="59">
        <f t="shared" si="2"/>
        <v>0</v>
      </c>
      <c r="Y43" s="60"/>
      <c r="Z43" s="3"/>
      <c r="AA43" s="48"/>
      <c r="AB43" s="49"/>
      <c r="AC43" s="59">
        <f t="shared" si="3"/>
        <v>0</v>
      </c>
      <c r="AD43" s="60"/>
      <c r="AE43" s="3"/>
      <c r="AF43" s="48"/>
      <c r="AG43" s="49"/>
      <c r="AH43" s="59"/>
      <c r="AI43" s="60"/>
      <c r="AJ43" s="3"/>
      <c r="AK43" s="48"/>
      <c r="AL43" s="49"/>
      <c r="AM43" s="59">
        <f t="shared" si="4"/>
        <v>90</v>
      </c>
      <c r="AN43" s="60">
        <v>90</v>
      </c>
      <c r="AO43" s="3">
        <v>1.01</v>
      </c>
      <c r="AP43" s="48"/>
      <c r="AQ43" s="48">
        <v>90</v>
      </c>
      <c r="AR43" s="3"/>
      <c r="AS43" s="3"/>
      <c r="AT43" s="3"/>
      <c r="AU43" s="60"/>
      <c r="AV43" s="48"/>
      <c r="AW43" s="49"/>
      <c r="AX43" s="3"/>
      <c r="AY43" s="3"/>
      <c r="AZ43" s="3"/>
    </row>
    <row r="44" spans="1:52" ht="12" customHeight="1">
      <c r="A44" s="7">
        <v>37</v>
      </c>
      <c r="B44" s="10" t="s">
        <v>48</v>
      </c>
      <c r="C44" s="9">
        <f t="shared" si="5"/>
        <v>65</v>
      </c>
      <c r="D44" s="7"/>
      <c r="E44" s="7">
        <v>65</v>
      </c>
      <c r="F44" s="57">
        <f t="shared" si="6"/>
        <v>65</v>
      </c>
      <c r="G44" s="7">
        <f t="shared" si="0"/>
        <v>0</v>
      </c>
      <c r="H44" s="5">
        <f t="shared" si="0"/>
        <v>65</v>
      </c>
      <c r="I44" s="58">
        <f t="shared" si="7"/>
        <v>0</v>
      </c>
      <c r="J44" s="58">
        <f t="shared" si="7"/>
        <v>0</v>
      </c>
      <c r="K44" s="58">
        <f t="shared" si="7"/>
        <v>0</v>
      </c>
      <c r="L44" s="58">
        <f t="shared" si="8"/>
        <v>65</v>
      </c>
      <c r="M44" s="58">
        <f t="shared" si="9"/>
        <v>0</v>
      </c>
      <c r="N44" s="59">
        <f t="shared" si="10"/>
        <v>0</v>
      </c>
      <c r="O44" s="60"/>
      <c r="P44" s="3"/>
      <c r="Q44" s="48"/>
      <c r="R44" s="49"/>
      <c r="S44" s="59">
        <f t="shared" si="1"/>
        <v>0</v>
      </c>
      <c r="T44" s="60"/>
      <c r="U44" s="3"/>
      <c r="V44" s="48"/>
      <c r="W44" s="49"/>
      <c r="X44" s="59">
        <f t="shared" si="2"/>
        <v>65</v>
      </c>
      <c r="Y44" s="60">
        <v>65</v>
      </c>
      <c r="Z44" s="3">
        <v>1</v>
      </c>
      <c r="AA44" s="48"/>
      <c r="AB44" s="49">
        <v>65</v>
      </c>
      <c r="AC44" s="59">
        <f t="shared" si="3"/>
        <v>0</v>
      </c>
      <c r="AD44" s="60"/>
      <c r="AE44" s="3"/>
      <c r="AF44" s="48"/>
      <c r="AG44" s="49"/>
      <c r="AH44" s="59">
        <v>8</v>
      </c>
      <c r="AI44" s="60">
        <v>0</v>
      </c>
      <c r="AJ44" s="3">
        <v>0.99</v>
      </c>
      <c r="AK44" s="48">
        <v>8</v>
      </c>
      <c r="AL44" s="49"/>
      <c r="AM44" s="59">
        <f t="shared" si="4"/>
        <v>0</v>
      </c>
      <c r="AN44" s="60"/>
      <c r="AO44" s="3"/>
      <c r="AP44" s="48"/>
      <c r="AQ44" s="48"/>
      <c r="AR44" s="3"/>
      <c r="AS44" s="3"/>
      <c r="AT44" s="3"/>
      <c r="AU44" s="60"/>
      <c r="AV44" s="48"/>
      <c r="AW44" s="49"/>
      <c r="AX44" s="3"/>
      <c r="AY44" s="3"/>
      <c r="AZ44" s="3"/>
    </row>
    <row r="45" spans="1:52" ht="12" customHeight="1">
      <c r="A45" s="7">
        <v>38</v>
      </c>
      <c r="B45" s="10" t="s">
        <v>47</v>
      </c>
      <c r="C45" s="9">
        <f t="shared" si="5"/>
        <v>200</v>
      </c>
      <c r="D45" s="7"/>
      <c r="E45" s="7">
        <v>200</v>
      </c>
      <c r="F45" s="57">
        <f t="shared" si="6"/>
        <v>200</v>
      </c>
      <c r="G45" s="7">
        <f t="shared" si="0"/>
        <v>0</v>
      </c>
      <c r="H45" s="5">
        <f t="shared" si="0"/>
        <v>200</v>
      </c>
      <c r="I45" s="58">
        <f t="shared" si="7"/>
        <v>0</v>
      </c>
      <c r="J45" s="58">
        <f t="shared" si="7"/>
        <v>0</v>
      </c>
      <c r="K45" s="58">
        <f t="shared" si="7"/>
        <v>0</v>
      </c>
      <c r="L45" s="58">
        <f t="shared" si="8"/>
        <v>200</v>
      </c>
      <c r="M45" s="58">
        <f t="shared" si="9"/>
        <v>0</v>
      </c>
      <c r="N45" s="59">
        <f t="shared" si="10"/>
        <v>0</v>
      </c>
      <c r="O45" s="60"/>
      <c r="P45" s="3"/>
      <c r="Q45" s="48"/>
      <c r="R45" s="49"/>
      <c r="S45" s="59">
        <f t="shared" si="1"/>
        <v>0</v>
      </c>
      <c r="T45" s="60"/>
      <c r="U45" s="3"/>
      <c r="V45" s="48"/>
      <c r="W45" s="49"/>
      <c r="X45" s="59">
        <f t="shared" si="2"/>
        <v>0</v>
      </c>
      <c r="Y45" s="60"/>
      <c r="Z45" s="3"/>
      <c r="AA45" s="48"/>
      <c r="AB45" s="49"/>
      <c r="AC45" s="59">
        <f t="shared" si="3"/>
        <v>0</v>
      </c>
      <c r="AD45" s="60"/>
      <c r="AE45" s="3"/>
      <c r="AF45" s="48"/>
      <c r="AG45" s="49"/>
      <c r="AH45" s="59"/>
      <c r="AI45" s="60"/>
      <c r="AJ45" s="3"/>
      <c r="AK45" s="48"/>
      <c r="AL45" s="49"/>
      <c r="AM45" s="59">
        <f t="shared" si="4"/>
        <v>200</v>
      </c>
      <c r="AN45" s="60">
        <v>200</v>
      </c>
      <c r="AO45" s="3">
        <v>1.01</v>
      </c>
      <c r="AP45" s="48"/>
      <c r="AQ45" s="48">
        <v>200</v>
      </c>
      <c r="AR45" s="3"/>
      <c r="AS45" s="3"/>
      <c r="AT45" s="3"/>
      <c r="AU45" s="60"/>
      <c r="AV45" s="48"/>
      <c r="AW45" s="49"/>
      <c r="AX45" s="3"/>
      <c r="AY45" s="3"/>
      <c r="AZ45" s="3"/>
    </row>
    <row r="46" spans="1:52" ht="12" customHeight="1">
      <c r="A46" s="7">
        <v>39</v>
      </c>
      <c r="B46" s="10" t="s">
        <v>53</v>
      </c>
      <c r="C46" s="9">
        <f t="shared" si="5"/>
        <v>84</v>
      </c>
      <c r="D46" s="7"/>
      <c r="E46" s="7">
        <v>84</v>
      </c>
      <c r="F46" s="57">
        <f t="shared" si="6"/>
        <v>84</v>
      </c>
      <c r="G46" s="7">
        <f t="shared" si="0"/>
        <v>0</v>
      </c>
      <c r="H46" s="5">
        <f t="shared" si="0"/>
        <v>84</v>
      </c>
      <c r="I46" s="58">
        <f t="shared" si="7"/>
        <v>0</v>
      </c>
      <c r="J46" s="58">
        <f t="shared" si="7"/>
        <v>0</v>
      </c>
      <c r="K46" s="58">
        <f t="shared" si="7"/>
        <v>0</v>
      </c>
      <c r="L46" s="58">
        <f t="shared" si="8"/>
        <v>84</v>
      </c>
      <c r="M46" s="58">
        <f t="shared" si="9"/>
        <v>0</v>
      </c>
      <c r="N46" s="59">
        <f t="shared" si="10"/>
        <v>0</v>
      </c>
      <c r="O46" s="60"/>
      <c r="P46" s="3"/>
      <c r="Q46" s="48"/>
      <c r="R46" s="49"/>
      <c r="S46" s="59">
        <f t="shared" si="1"/>
        <v>0</v>
      </c>
      <c r="T46" s="60"/>
      <c r="U46" s="3"/>
      <c r="V46" s="48"/>
      <c r="W46" s="49"/>
      <c r="X46" s="59">
        <f t="shared" si="2"/>
        <v>84</v>
      </c>
      <c r="Y46" s="60">
        <v>84</v>
      </c>
      <c r="Z46" s="3">
        <v>1</v>
      </c>
      <c r="AA46" s="48"/>
      <c r="AB46" s="49">
        <v>84</v>
      </c>
      <c r="AC46" s="59">
        <f t="shared" si="3"/>
        <v>0</v>
      </c>
      <c r="AD46" s="60"/>
      <c r="AE46" s="3"/>
      <c r="AF46" s="48"/>
      <c r="AG46" s="49"/>
      <c r="AH46" s="59"/>
      <c r="AI46" s="60"/>
      <c r="AJ46" s="3"/>
      <c r="AK46" s="48"/>
      <c r="AL46" s="49"/>
      <c r="AM46" s="59">
        <f t="shared" si="4"/>
        <v>0</v>
      </c>
      <c r="AN46" s="60"/>
      <c r="AO46" s="3"/>
      <c r="AP46" s="48"/>
      <c r="AQ46" s="48"/>
      <c r="AR46" s="3"/>
      <c r="AS46" s="3"/>
      <c r="AT46" s="3"/>
      <c r="AU46" s="60"/>
      <c r="AV46" s="48"/>
      <c r="AW46" s="49"/>
      <c r="AX46" s="3"/>
      <c r="AY46" s="3"/>
      <c r="AZ46" s="3"/>
    </row>
    <row r="47" spans="1:52" ht="12" customHeight="1">
      <c r="A47" s="7">
        <v>40</v>
      </c>
      <c r="B47" s="10" t="s">
        <v>3</v>
      </c>
      <c r="C47" s="9">
        <f t="shared" si="5"/>
        <v>100</v>
      </c>
      <c r="D47" s="7">
        <v>100</v>
      </c>
      <c r="E47" s="7"/>
      <c r="F47" s="57">
        <f t="shared" si="6"/>
        <v>0</v>
      </c>
      <c r="G47" s="7">
        <f t="shared" si="0"/>
        <v>0</v>
      </c>
      <c r="H47" s="5">
        <f t="shared" si="0"/>
        <v>0</v>
      </c>
      <c r="I47" s="58">
        <f t="shared" si="7"/>
        <v>100</v>
      </c>
      <c r="J47" s="58">
        <f t="shared" si="7"/>
        <v>100</v>
      </c>
      <c r="K47" s="58">
        <f t="shared" si="7"/>
        <v>0</v>
      </c>
      <c r="L47" s="58">
        <f t="shared" si="8"/>
        <v>100</v>
      </c>
      <c r="M47" s="58">
        <f t="shared" si="9"/>
        <v>0</v>
      </c>
      <c r="N47" s="59">
        <f t="shared" si="10"/>
        <v>0</v>
      </c>
      <c r="O47" s="60"/>
      <c r="P47" s="3"/>
      <c r="Q47" s="48"/>
      <c r="R47" s="49"/>
      <c r="S47" s="59">
        <f t="shared" si="1"/>
        <v>0</v>
      </c>
      <c r="T47" s="60"/>
      <c r="U47" s="3"/>
      <c r="V47" s="48"/>
      <c r="W47" s="49"/>
      <c r="X47" s="59">
        <f t="shared" si="2"/>
        <v>0</v>
      </c>
      <c r="Y47" s="60"/>
      <c r="Z47" s="3"/>
      <c r="AA47" s="48"/>
      <c r="AB47" s="49"/>
      <c r="AC47" s="59">
        <f t="shared" si="3"/>
        <v>0</v>
      </c>
      <c r="AD47" s="60"/>
      <c r="AE47" s="3"/>
      <c r="AF47" s="48"/>
      <c r="AG47" s="49"/>
      <c r="AH47" s="59"/>
      <c r="AI47" s="60"/>
      <c r="AJ47" s="3"/>
      <c r="AK47" s="48"/>
      <c r="AL47" s="49"/>
      <c r="AM47" s="59">
        <f t="shared" si="4"/>
        <v>0</v>
      </c>
      <c r="AN47" s="60"/>
      <c r="AO47" s="3"/>
      <c r="AP47" s="48"/>
      <c r="AQ47" s="48"/>
      <c r="AR47" s="3"/>
      <c r="AS47" s="3"/>
      <c r="AT47" s="3"/>
      <c r="AU47" s="60"/>
      <c r="AV47" s="48"/>
      <c r="AW47" s="49"/>
      <c r="AX47" s="3">
        <v>100</v>
      </c>
      <c r="AY47" s="3"/>
      <c r="AZ47" s="3">
        <v>100</v>
      </c>
    </row>
    <row r="48" spans="1:52" ht="12" customHeight="1">
      <c r="A48" s="7">
        <v>41</v>
      </c>
      <c r="B48" s="10" t="s">
        <v>41</v>
      </c>
      <c r="C48" s="9">
        <f t="shared" si="5"/>
        <v>0</v>
      </c>
      <c r="D48" s="7"/>
      <c r="E48" s="7"/>
      <c r="F48" s="57">
        <f t="shared" si="6"/>
        <v>0</v>
      </c>
      <c r="G48" s="7">
        <f t="shared" si="0"/>
        <v>0</v>
      </c>
      <c r="H48" s="5">
        <f t="shared" si="0"/>
        <v>0</v>
      </c>
      <c r="I48" s="58">
        <f t="shared" si="7"/>
        <v>0</v>
      </c>
      <c r="J48" s="58">
        <f t="shared" si="7"/>
        <v>0</v>
      </c>
      <c r="K48" s="58">
        <f t="shared" si="7"/>
        <v>0</v>
      </c>
      <c r="L48" s="58">
        <f t="shared" si="8"/>
        <v>0</v>
      </c>
      <c r="M48" s="58">
        <f t="shared" si="9"/>
        <v>0</v>
      </c>
      <c r="N48" s="59">
        <f t="shared" si="10"/>
        <v>0</v>
      </c>
      <c r="O48" s="60"/>
      <c r="P48" s="3"/>
      <c r="Q48" s="48"/>
      <c r="R48" s="49"/>
      <c r="S48" s="59">
        <f t="shared" si="1"/>
        <v>0</v>
      </c>
      <c r="T48" s="60"/>
      <c r="U48" s="3"/>
      <c r="V48" s="48"/>
      <c r="W48" s="49"/>
      <c r="X48" s="59">
        <f t="shared" si="2"/>
        <v>0</v>
      </c>
      <c r="Y48" s="60"/>
      <c r="Z48" s="3"/>
      <c r="AA48" s="48"/>
      <c r="AB48" s="49"/>
      <c r="AC48" s="59">
        <f t="shared" si="3"/>
        <v>0</v>
      </c>
      <c r="AD48" s="60"/>
      <c r="AE48" s="3"/>
      <c r="AF48" s="48"/>
      <c r="AG48" s="49"/>
      <c r="AH48" s="59"/>
      <c r="AI48" s="60"/>
      <c r="AJ48" s="3"/>
      <c r="AK48" s="48"/>
      <c r="AL48" s="49"/>
      <c r="AM48" s="59">
        <f t="shared" si="4"/>
        <v>0</v>
      </c>
      <c r="AN48" s="60"/>
      <c r="AO48" s="3"/>
      <c r="AP48" s="48"/>
      <c r="AQ48" s="48"/>
      <c r="AR48" s="3"/>
      <c r="AS48" s="3"/>
      <c r="AT48" s="3"/>
      <c r="AU48" s="60"/>
      <c r="AV48" s="48"/>
      <c r="AW48" s="49"/>
      <c r="AX48" s="3"/>
      <c r="AY48" s="3"/>
      <c r="AZ48" s="3"/>
    </row>
    <row r="49" spans="1:52" ht="12" customHeight="1">
      <c r="A49" s="7">
        <v>42</v>
      </c>
      <c r="B49" s="10" t="s">
        <v>5</v>
      </c>
      <c r="C49" s="9">
        <f t="shared" si="5"/>
        <v>0</v>
      </c>
      <c r="D49" s="7"/>
      <c r="E49" s="7"/>
      <c r="F49" s="57">
        <f t="shared" si="6"/>
        <v>0</v>
      </c>
      <c r="G49" s="7">
        <f t="shared" si="0"/>
        <v>0</v>
      </c>
      <c r="H49" s="5">
        <f t="shared" si="0"/>
        <v>0</v>
      </c>
      <c r="I49" s="58">
        <f t="shared" si="7"/>
        <v>0</v>
      </c>
      <c r="J49" s="58">
        <f t="shared" si="7"/>
        <v>0</v>
      </c>
      <c r="K49" s="58">
        <f t="shared" si="7"/>
        <v>0</v>
      </c>
      <c r="L49" s="58">
        <f t="shared" si="8"/>
        <v>0</v>
      </c>
      <c r="M49" s="58">
        <f t="shared" si="9"/>
        <v>0</v>
      </c>
      <c r="N49" s="59">
        <f t="shared" si="10"/>
        <v>0</v>
      </c>
      <c r="O49" s="60"/>
      <c r="P49" s="3"/>
      <c r="Q49" s="3"/>
      <c r="R49" s="3"/>
      <c r="S49" s="59">
        <f t="shared" si="1"/>
        <v>0</v>
      </c>
      <c r="T49" s="60"/>
      <c r="U49" s="3"/>
      <c r="V49" s="3"/>
      <c r="W49" s="3"/>
      <c r="X49" s="59">
        <f t="shared" si="2"/>
        <v>0</v>
      </c>
      <c r="Y49" s="60"/>
      <c r="Z49" s="3"/>
      <c r="AA49" s="3"/>
      <c r="AB49" s="3"/>
      <c r="AC49" s="59">
        <f t="shared" si="3"/>
        <v>0</v>
      </c>
      <c r="AD49" s="60"/>
      <c r="AE49" s="3"/>
      <c r="AF49" s="3"/>
      <c r="AG49" s="3"/>
      <c r="AH49" s="59"/>
      <c r="AI49" s="60"/>
      <c r="AJ49" s="3"/>
      <c r="AK49" s="3"/>
      <c r="AL49" s="3"/>
      <c r="AM49" s="59">
        <f t="shared" si="4"/>
        <v>0</v>
      </c>
      <c r="AN49" s="60"/>
      <c r="AO49" s="3"/>
      <c r="AP49" s="3"/>
      <c r="AQ49" s="48"/>
      <c r="AR49" s="3"/>
      <c r="AS49" s="3"/>
      <c r="AT49" s="3"/>
      <c r="AU49" s="60"/>
      <c r="AV49" s="3"/>
      <c r="AW49" s="3"/>
      <c r="AX49" s="3"/>
      <c r="AY49" s="3"/>
      <c r="AZ49" s="3"/>
    </row>
    <row r="50" spans="1:52" ht="12">
      <c r="A50" s="7">
        <v>43</v>
      </c>
      <c r="B50" s="10" t="s">
        <v>11</v>
      </c>
      <c r="C50" s="9">
        <f t="shared" si="5"/>
        <v>440</v>
      </c>
      <c r="D50" s="7"/>
      <c r="E50" s="7">
        <v>440</v>
      </c>
      <c r="F50" s="57">
        <f t="shared" si="6"/>
        <v>480</v>
      </c>
      <c r="G50" s="7">
        <f t="shared" si="0"/>
        <v>0</v>
      </c>
      <c r="H50" s="5">
        <f t="shared" si="0"/>
        <v>480</v>
      </c>
      <c r="I50" s="58">
        <f t="shared" si="7"/>
        <v>-40</v>
      </c>
      <c r="J50" s="58">
        <f t="shared" si="7"/>
        <v>0</v>
      </c>
      <c r="K50" s="58">
        <f t="shared" si="7"/>
        <v>-40</v>
      </c>
      <c r="L50" s="58">
        <f t="shared" si="8"/>
        <v>440</v>
      </c>
      <c r="M50" s="58">
        <f t="shared" si="9"/>
        <v>0</v>
      </c>
      <c r="N50" s="59">
        <f t="shared" si="10"/>
        <v>0</v>
      </c>
      <c r="O50" s="60"/>
      <c r="P50" s="63"/>
      <c r="Q50" s="63"/>
      <c r="R50" s="89"/>
      <c r="S50" s="59">
        <f t="shared" si="1"/>
        <v>440</v>
      </c>
      <c r="T50" s="60">
        <v>400</v>
      </c>
      <c r="U50" s="90">
        <v>0.99</v>
      </c>
      <c r="V50" s="63"/>
      <c r="W50" s="89">
        <v>440</v>
      </c>
      <c r="X50" s="59">
        <f t="shared" si="2"/>
        <v>0</v>
      </c>
      <c r="Y50" s="60"/>
      <c r="Z50" s="63"/>
      <c r="AA50" s="63"/>
      <c r="AB50" s="89"/>
      <c r="AC50" s="59">
        <f t="shared" si="3"/>
        <v>0</v>
      </c>
      <c r="AD50" s="60"/>
      <c r="AE50" s="63"/>
      <c r="AF50" s="63"/>
      <c r="AG50" s="89"/>
      <c r="AH50" s="59"/>
      <c r="AI50" s="60"/>
      <c r="AJ50" s="91"/>
      <c r="AK50" s="63"/>
      <c r="AL50" s="89"/>
      <c r="AM50" s="59">
        <f t="shared" si="4"/>
        <v>40</v>
      </c>
      <c r="AN50" s="60">
        <v>40</v>
      </c>
      <c r="AO50" s="91">
        <v>1.02</v>
      </c>
      <c r="AP50" s="63"/>
      <c r="AQ50" s="92">
        <v>40</v>
      </c>
      <c r="AR50" s="3"/>
      <c r="AS50" s="91"/>
      <c r="AT50" s="63"/>
      <c r="AU50" s="60"/>
      <c r="AV50" s="63"/>
      <c r="AW50" s="89"/>
      <c r="AX50" s="3"/>
      <c r="AY50" s="91"/>
      <c r="AZ50" s="63"/>
    </row>
    <row r="51" spans="1:52" ht="12">
      <c r="A51" s="7">
        <v>44</v>
      </c>
      <c r="B51" s="10" t="s">
        <v>42</v>
      </c>
      <c r="C51" s="9">
        <f t="shared" si="5"/>
        <v>61</v>
      </c>
      <c r="D51" s="7"/>
      <c r="E51" s="7">
        <v>61</v>
      </c>
      <c r="F51" s="57">
        <f t="shared" si="6"/>
        <v>61</v>
      </c>
      <c r="G51" s="7">
        <f t="shared" si="0"/>
        <v>0</v>
      </c>
      <c r="H51" s="5">
        <f t="shared" si="0"/>
        <v>61</v>
      </c>
      <c r="I51" s="58">
        <f t="shared" si="7"/>
        <v>0</v>
      </c>
      <c r="J51" s="58">
        <f t="shared" si="7"/>
        <v>0</v>
      </c>
      <c r="K51" s="58">
        <f t="shared" si="7"/>
        <v>0</v>
      </c>
      <c r="L51" s="58">
        <f t="shared" si="8"/>
        <v>61</v>
      </c>
      <c r="M51" s="58">
        <f t="shared" si="9"/>
        <v>0</v>
      </c>
      <c r="N51" s="59">
        <f t="shared" si="10"/>
        <v>0</v>
      </c>
      <c r="O51" s="60"/>
      <c r="P51" s="3"/>
      <c r="Q51" s="3"/>
      <c r="R51" s="3"/>
      <c r="S51" s="59">
        <f t="shared" si="1"/>
        <v>0</v>
      </c>
      <c r="T51" s="60"/>
      <c r="U51" s="3"/>
      <c r="V51" s="3"/>
      <c r="W51" s="3"/>
      <c r="X51" s="59">
        <f t="shared" si="2"/>
        <v>0</v>
      </c>
      <c r="Y51" s="60"/>
      <c r="Z51" s="3"/>
      <c r="AA51" s="3"/>
      <c r="AB51" s="3"/>
      <c r="AC51" s="59">
        <f t="shared" si="3"/>
        <v>0</v>
      </c>
      <c r="AD51" s="60"/>
      <c r="AE51" s="3"/>
      <c r="AF51" s="3"/>
      <c r="AG51" s="3"/>
      <c r="AH51" s="59"/>
      <c r="AI51" s="60"/>
      <c r="AJ51" s="91"/>
      <c r="AK51" s="3"/>
      <c r="AL51" s="3"/>
      <c r="AM51" s="59">
        <f t="shared" si="4"/>
        <v>61</v>
      </c>
      <c r="AN51" s="60">
        <v>61</v>
      </c>
      <c r="AO51" s="91">
        <v>1</v>
      </c>
      <c r="AP51" s="3"/>
      <c r="AQ51" s="48">
        <v>61</v>
      </c>
      <c r="AR51" s="3"/>
      <c r="AS51" s="91"/>
      <c r="AT51" s="3"/>
      <c r="AU51" s="60"/>
      <c r="AV51" s="3"/>
      <c r="AW51" s="3"/>
      <c r="AX51" s="3"/>
      <c r="AY51" s="91"/>
      <c r="AZ51" s="3"/>
    </row>
    <row r="52" spans="1:52" ht="12">
      <c r="A52" s="7">
        <v>45</v>
      </c>
      <c r="B52" s="10" t="s">
        <v>7</v>
      </c>
      <c r="C52" s="9">
        <f t="shared" si="5"/>
        <v>94</v>
      </c>
      <c r="D52" s="7"/>
      <c r="E52" s="7">
        <v>94</v>
      </c>
      <c r="F52" s="57">
        <f t="shared" si="6"/>
        <v>94</v>
      </c>
      <c r="G52" s="7">
        <f t="shared" si="0"/>
        <v>0</v>
      </c>
      <c r="H52" s="5">
        <f t="shared" si="0"/>
        <v>94</v>
      </c>
      <c r="I52" s="58">
        <f t="shared" si="7"/>
        <v>0</v>
      </c>
      <c r="J52" s="58">
        <f t="shared" si="7"/>
        <v>0</v>
      </c>
      <c r="K52" s="58">
        <f t="shared" si="7"/>
        <v>0</v>
      </c>
      <c r="L52" s="58">
        <f t="shared" si="8"/>
        <v>94</v>
      </c>
      <c r="M52" s="58">
        <f t="shared" si="9"/>
        <v>0</v>
      </c>
      <c r="N52" s="59">
        <f t="shared" si="10"/>
        <v>0</v>
      </c>
      <c r="O52" s="60"/>
      <c r="P52" s="3"/>
      <c r="Q52" s="3"/>
      <c r="R52" s="3"/>
      <c r="S52" s="59">
        <f t="shared" si="1"/>
        <v>0</v>
      </c>
      <c r="T52" s="60"/>
      <c r="U52" s="3"/>
      <c r="V52" s="3"/>
      <c r="W52" s="3"/>
      <c r="X52" s="59">
        <f t="shared" si="2"/>
        <v>0</v>
      </c>
      <c r="Y52" s="60"/>
      <c r="Z52" s="3"/>
      <c r="AA52" s="3"/>
      <c r="AB52" s="3"/>
      <c r="AC52" s="59">
        <f t="shared" si="3"/>
        <v>0</v>
      </c>
      <c r="AD52" s="60"/>
      <c r="AE52" s="3"/>
      <c r="AF52" s="3"/>
      <c r="AG52" s="3"/>
      <c r="AH52" s="59"/>
      <c r="AI52" s="60"/>
      <c r="AJ52" s="91"/>
      <c r="AK52" s="3"/>
      <c r="AL52" s="3"/>
      <c r="AM52" s="59">
        <f t="shared" si="4"/>
        <v>94</v>
      </c>
      <c r="AN52" s="60">
        <v>94</v>
      </c>
      <c r="AO52" s="91">
        <v>1.01</v>
      </c>
      <c r="AP52" s="3"/>
      <c r="AQ52" s="48">
        <v>94</v>
      </c>
      <c r="AR52" s="3"/>
      <c r="AS52" s="91"/>
      <c r="AT52" s="3"/>
      <c r="AU52" s="60"/>
      <c r="AV52" s="3"/>
      <c r="AW52" s="3"/>
      <c r="AX52" s="3"/>
      <c r="AY52" s="91"/>
      <c r="AZ52" s="3"/>
    </row>
    <row r="53" spans="1:52" ht="13.5" customHeight="1">
      <c r="A53" s="7">
        <v>46</v>
      </c>
      <c r="B53" s="10" t="s">
        <v>82</v>
      </c>
      <c r="C53" s="9">
        <f t="shared" si="5"/>
        <v>0</v>
      </c>
      <c r="D53" s="7"/>
      <c r="E53" s="7"/>
      <c r="F53" s="57">
        <f t="shared" si="6"/>
        <v>0</v>
      </c>
      <c r="G53" s="7">
        <f t="shared" si="0"/>
        <v>0</v>
      </c>
      <c r="H53" s="5">
        <f t="shared" si="0"/>
        <v>0</v>
      </c>
      <c r="I53" s="58">
        <f t="shared" si="7"/>
        <v>0</v>
      </c>
      <c r="J53" s="58">
        <f t="shared" si="7"/>
        <v>0</v>
      </c>
      <c r="K53" s="58">
        <f t="shared" si="7"/>
        <v>0</v>
      </c>
      <c r="L53" s="58">
        <f t="shared" si="8"/>
        <v>0</v>
      </c>
      <c r="M53" s="58">
        <f t="shared" si="9"/>
        <v>0</v>
      </c>
      <c r="N53" s="59">
        <f t="shared" si="10"/>
        <v>0</v>
      </c>
      <c r="O53" s="60"/>
      <c r="P53" s="3"/>
      <c r="Q53" s="3"/>
      <c r="R53" s="3"/>
      <c r="S53" s="59">
        <f t="shared" si="1"/>
        <v>0</v>
      </c>
      <c r="T53" s="60"/>
      <c r="U53" s="3"/>
      <c r="V53" s="3"/>
      <c r="W53" s="3"/>
      <c r="X53" s="59">
        <f t="shared" si="2"/>
        <v>0</v>
      </c>
      <c r="Y53" s="60"/>
      <c r="Z53" s="3"/>
      <c r="AA53" s="3"/>
      <c r="AB53" s="3"/>
      <c r="AC53" s="59">
        <f t="shared" si="3"/>
        <v>0</v>
      </c>
      <c r="AD53" s="60"/>
      <c r="AE53" s="3"/>
      <c r="AF53" s="3"/>
      <c r="AG53" s="3"/>
      <c r="AH53" s="59"/>
      <c r="AI53" s="60"/>
      <c r="AJ53" s="91"/>
      <c r="AK53" s="3"/>
      <c r="AL53" s="3"/>
      <c r="AM53" s="59">
        <f t="shared" si="4"/>
        <v>0</v>
      </c>
      <c r="AN53" s="60"/>
      <c r="AO53" s="91"/>
      <c r="AP53" s="3"/>
      <c r="AQ53" s="48"/>
      <c r="AR53" s="3"/>
      <c r="AS53" s="91"/>
      <c r="AT53" s="3"/>
      <c r="AU53" s="60"/>
      <c r="AV53" s="3"/>
      <c r="AW53" s="3"/>
      <c r="AX53" s="3"/>
      <c r="AY53" s="91"/>
      <c r="AZ53" s="3"/>
    </row>
    <row r="54" spans="1:52" s="82" customFormat="1" ht="12">
      <c r="A54" s="9"/>
      <c r="B54" s="8" t="s">
        <v>12</v>
      </c>
      <c r="C54" s="81">
        <f aca="true" t="shared" si="11" ref="C54:AQ54">SUM(C8:C53)</f>
        <v>11144</v>
      </c>
      <c r="D54" s="81">
        <f t="shared" si="11"/>
        <v>342</v>
      </c>
      <c r="E54" s="81">
        <f t="shared" si="11"/>
        <v>10802</v>
      </c>
      <c r="F54" s="81">
        <f t="shared" si="11"/>
        <v>10862</v>
      </c>
      <c r="G54" s="81">
        <f t="shared" si="11"/>
        <v>130</v>
      </c>
      <c r="H54" s="63">
        <f t="shared" si="11"/>
        <v>10732</v>
      </c>
      <c r="I54" s="63">
        <f t="shared" si="11"/>
        <v>282</v>
      </c>
      <c r="J54" s="63">
        <f t="shared" si="11"/>
        <v>212</v>
      </c>
      <c r="K54" s="63">
        <f t="shared" si="11"/>
        <v>70</v>
      </c>
      <c r="L54" s="58">
        <f t="shared" si="8"/>
        <v>11144</v>
      </c>
      <c r="M54" s="58">
        <f t="shared" si="9"/>
        <v>0</v>
      </c>
      <c r="N54" s="63">
        <f t="shared" si="11"/>
        <v>130</v>
      </c>
      <c r="O54" s="63">
        <f t="shared" si="11"/>
        <v>130</v>
      </c>
      <c r="P54" s="63">
        <f t="shared" si="11"/>
        <v>0.79</v>
      </c>
      <c r="Q54" s="63">
        <f t="shared" si="11"/>
        <v>130</v>
      </c>
      <c r="R54" s="63">
        <f t="shared" si="11"/>
        <v>0</v>
      </c>
      <c r="S54" s="63">
        <f t="shared" si="11"/>
        <v>440</v>
      </c>
      <c r="T54" s="63">
        <f t="shared" si="11"/>
        <v>400</v>
      </c>
      <c r="U54" s="63"/>
      <c r="V54" s="63">
        <f t="shared" si="11"/>
        <v>0</v>
      </c>
      <c r="W54" s="63">
        <f t="shared" si="11"/>
        <v>440</v>
      </c>
      <c r="X54" s="63">
        <f t="shared" si="11"/>
        <v>2828</v>
      </c>
      <c r="Y54" s="63">
        <f t="shared" si="11"/>
        <v>2828</v>
      </c>
      <c r="Z54" s="63"/>
      <c r="AA54" s="63">
        <f t="shared" si="11"/>
        <v>0</v>
      </c>
      <c r="AB54" s="63">
        <f t="shared" si="11"/>
        <v>2828</v>
      </c>
      <c r="AC54" s="63">
        <f t="shared" si="11"/>
        <v>2400</v>
      </c>
      <c r="AD54" s="63">
        <f t="shared" si="11"/>
        <v>2400</v>
      </c>
      <c r="AE54" s="63">
        <f t="shared" si="11"/>
        <v>0.97</v>
      </c>
      <c r="AF54" s="63">
        <f t="shared" si="11"/>
        <v>0</v>
      </c>
      <c r="AG54" s="63">
        <f t="shared" si="11"/>
        <v>2400</v>
      </c>
      <c r="AH54" s="63">
        <f>SUM(AH8:AH53)</f>
        <v>8</v>
      </c>
      <c r="AI54" s="63">
        <f>SUM(AI8:AI53)</f>
        <v>0</v>
      </c>
      <c r="AJ54" s="91"/>
      <c r="AK54" s="63">
        <f>SUM(AK8:AK53)</f>
        <v>8</v>
      </c>
      <c r="AL54" s="63">
        <f>SUM(AL8:AL53)</f>
        <v>0</v>
      </c>
      <c r="AM54" s="63">
        <f t="shared" si="11"/>
        <v>5064</v>
      </c>
      <c r="AN54" s="63">
        <f t="shared" si="11"/>
        <v>5064</v>
      </c>
      <c r="AO54" s="91">
        <v>1.045</v>
      </c>
      <c r="AP54" s="63">
        <f t="shared" si="11"/>
        <v>0</v>
      </c>
      <c r="AQ54" s="93">
        <f t="shared" si="11"/>
        <v>5064</v>
      </c>
      <c r="AR54" s="63">
        <f>SUM(AR8:AR53)</f>
        <v>112</v>
      </c>
      <c r="AS54" s="91"/>
      <c r="AT54" s="63">
        <f>SUM(AT8:AT53)</f>
        <v>112</v>
      </c>
      <c r="AU54" s="243">
        <f>SUM(AU8:AU53)</f>
        <v>110</v>
      </c>
      <c r="AV54" s="63">
        <f>SUM(AV8:AV53)</f>
        <v>0</v>
      </c>
      <c r="AW54" s="63">
        <f>SUM(AW8:AW53)</f>
        <v>110</v>
      </c>
      <c r="AX54" s="63">
        <f>SUM(AX8:AX53)</f>
        <v>100</v>
      </c>
      <c r="AY54" s="91"/>
      <c r="AZ54" s="63">
        <f>SUM(AZ8:AZ53)</f>
        <v>100</v>
      </c>
    </row>
    <row r="55" spans="5:52" ht="12">
      <c r="E55" s="239"/>
      <c r="L55" s="61"/>
      <c r="M55" s="61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200" t="s">
        <v>132</v>
      </c>
      <c r="AS55" s="200"/>
      <c r="AT55" s="200"/>
      <c r="AU55" s="200"/>
      <c r="AV55" s="200"/>
      <c r="AW55" s="200"/>
      <c r="AX55" s="200"/>
      <c r="AY55" s="200"/>
      <c r="AZ55" s="200"/>
    </row>
    <row r="56" spans="14:52" ht="12"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4:52" ht="8.25" customHeight="1"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4:52" ht="12" customHeight="1"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4:52" ht="1.5" customHeight="1"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4:52" ht="12"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4:52" ht="3" customHeight="1"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4:52" ht="12" customHeight="1"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4:52" ht="12" customHeight="1"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4:52" ht="12" customHeight="1"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4:52" ht="12"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4:52" ht="12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4:52" ht="12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4:52" ht="12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4:52" ht="12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4:52" ht="12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4:52" ht="12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4:52" ht="12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4:52" ht="12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4:52" ht="12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4:52" ht="12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4:52" ht="12"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4:52" ht="12"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4:52" ht="12"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4:52" ht="12"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4:52" ht="12"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4:52" ht="12"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4:52" ht="12"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4:52" ht="12"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4:52" ht="12"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4:52" ht="12"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4:52" ht="12"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4:52" ht="12"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4:52" ht="12"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4:52" ht="12"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4:52" ht="12"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4:52" ht="12"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4:52" ht="12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4:52" ht="12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4:52" ht="12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4:52" ht="12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4:52" ht="12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4:52" ht="12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4:52" ht="12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4:52" ht="12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4:52" ht="12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4:52" ht="12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4:52" ht="12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4:52" ht="12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4:52" ht="12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4:52" ht="12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14:52" ht="12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14:52" ht="12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14:52" ht="12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14:52" ht="12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14:52" ht="12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14:52" ht="12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14:52" ht="12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14:52" ht="12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14:52" ht="12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14:52" ht="12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14:52" ht="12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14:52" ht="12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14:52" ht="12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14:52" ht="12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14:52" ht="12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</sheetData>
  <sheetProtection/>
  <mergeCells count="72">
    <mergeCell ref="AR55:AZ55"/>
    <mergeCell ref="AU2:AW3"/>
    <mergeCell ref="AU4:AW4"/>
    <mergeCell ref="AU5:AU6"/>
    <mergeCell ref="AV5:AV6"/>
    <mergeCell ref="AW5:AW6"/>
    <mergeCell ref="AX2:AZ3"/>
    <mergeCell ref="AX4:AZ4"/>
    <mergeCell ref="AX5:AX6"/>
    <mergeCell ref="AY5:AY6"/>
    <mergeCell ref="AZ5:AZ6"/>
    <mergeCell ref="AP5:AP6"/>
    <mergeCell ref="AQ5:AQ6"/>
    <mergeCell ref="AR2:AT3"/>
    <mergeCell ref="AR4:AT4"/>
    <mergeCell ref="AR5:AR6"/>
    <mergeCell ref="AS5:AS6"/>
    <mergeCell ref="AT5:AT6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X2:AB3"/>
    <mergeCell ref="AC2:AG3"/>
    <mergeCell ref="AH2:AL3"/>
    <mergeCell ref="AM2:AQ3"/>
    <mergeCell ref="N4:R4"/>
    <mergeCell ref="S4:W4"/>
    <mergeCell ref="X4:AB4"/>
    <mergeCell ref="AC4:AG4"/>
    <mergeCell ref="AH4:AL4"/>
    <mergeCell ref="AM4:AQ4"/>
    <mergeCell ref="J2:J6"/>
    <mergeCell ref="K2:K6"/>
    <mergeCell ref="L2:L6"/>
    <mergeCell ref="M2:M6"/>
    <mergeCell ref="N2:R3"/>
    <mergeCell ref="S2:W3"/>
    <mergeCell ref="N5:N6"/>
    <mergeCell ref="O5:O6"/>
    <mergeCell ref="P5:P6"/>
    <mergeCell ref="Q5:Q6"/>
    <mergeCell ref="B1:AQ1"/>
    <mergeCell ref="A2:A6"/>
    <mergeCell ref="B2:B6"/>
    <mergeCell ref="C2:C6"/>
    <mergeCell ref="D2:D6"/>
    <mergeCell ref="E2:E6"/>
    <mergeCell ref="F2:F6"/>
    <mergeCell ref="G2:G6"/>
    <mergeCell ref="H2:H6"/>
    <mergeCell ref="I2:I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J115"/>
  <sheetViews>
    <sheetView tabSelected="1" zoomScalePageLayoutView="0" workbookViewId="0" topLeftCell="A1">
      <pane xSplit="13" ySplit="6" topLeftCell="BI43" activePane="bottomRight" state="frozen"/>
      <selection pane="topLeft" activeCell="A1" sqref="A1"/>
      <selection pane="topRight" activeCell="N1" sqref="N1"/>
      <selection pane="bottomLeft" activeCell="A7" sqref="A7"/>
      <selection pane="bottomRight" activeCell="G7" sqref="G1:M16384"/>
    </sheetView>
  </sheetViews>
  <sheetFormatPr defaultColWidth="9.140625" defaultRowHeight="12.75"/>
  <cols>
    <col min="1" max="1" width="4.7109375" style="1" customWidth="1"/>
    <col min="2" max="2" width="21.00390625" style="1" customWidth="1"/>
    <col min="3" max="3" width="6.7109375" style="83" customWidth="1"/>
    <col min="4" max="4" width="6.57421875" style="84" customWidth="1"/>
    <col min="5" max="5" width="6.28125" style="84" customWidth="1"/>
    <col min="6" max="6" width="7.421875" style="83" customWidth="1"/>
    <col min="7" max="7" width="6.00390625" style="83" hidden="1" customWidth="1"/>
    <col min="8" max="8" width="7.57421875" style="83" hidden="1" customWidth="1"/>
    <col min="9" max="9" width="5.7109375" style="84" hidden="1" customWidth="1"/>
    <col min="10" max="10" width="6.7109375" style="1" hidden="1" customWidth="1"/>
    <col min="11" max="11" width="6.00390625" style="1" hidden="1" customWidth="1"/>
    <col min="12" max="12" width="5.7109375" style="1" hidden="1" customWidth="1"/>
    <col min="13" max="13" width="5.8515625" style="1" hidden="1" customWidth="1"/>
    <col min="14" max="14" width="5.421875" style="1" customWidth="1"/>
    <col min="15" max="15" width="5.140625" style="1" customWidth="1"/>
    <col min="16" max="16" width="4.28125" style="1" customWidth="1"/>
    <col min="17" max="17" width="4.421875" style="1" customWidth="1"/>
    <col min="18" max="18" width="4.7109375" style="1" customWidth="1"/>
    <col min="19" max="19" width="4.00390625" style="1" customWidth="1"/>
    <col min="20" max="20" width="5.00390625" style="1" customWidth="1"/>
    <col min="21" max="22" width="4.57421875" style="1" customWidth="1"/>
    <col min="23" max="23" width="4.7109375" style="1" customWidth="1"/>
    <col min="24" max="24" width="4.8515625" style="1" customWidth="1"/>
    <col min="25" max="25" width="4.7109375" style="1" customWidth="1"/>
    <col min="26" max="26" width="3.8515625" style="1" customWidth="1"/>
    <col min="27" max="28" width="4.7109375" style="1" customWidth="1"/>
    <col min="29" max="32" width="5.421875" style="1" customWidth="1"/>
    <col min="33" max="33" width="5.140625" style="1" customWidth="1"/>
    <col min="34" max="34" width="5.00390625" style="1" customWidth="1"/>
    <col min="35" max="35" width="5.421875" style="1" customWidth="1"/>
    <col min="36" max="36" width="5.140625" style="1" customWidth="1"/>
    <col min="37" max="37" width="5.7109375" style="1" customWidth="1"/>
    <col min="38" max="38" width="4.140625" style="1" customWidth="1"/>
    <col min="39" max="39" width="6.140625" style="1" customWidth="1"/>
    <col min="40" max="40" width="6.00390625" style="1" customWidth="1"/>
    <col min="41" max="41" width="4.00390625" style="1" customWidth="1"/>
    <col min="42" max="42" width="4.421875" style="1" customWidth="1"/>
    <col min="43" max="43" width="5.421875" style="1" customWidth="1"/>
    <col min="44" max="44" width="6.00390625" style="1" customWidth="1"/>
    <col min="45" max="45" width="6.140625" style="1" customWidth="1"/>
    <col min="46" max="46" width="5.28125" style="1" customWidth="1"/>
    <col min="47" max="47" width="4.7109375" style="1" hidden="1" customWidth="1"/>
    <col min="48" max="48" width="5.8515625" style="1" customWidth="1"/>
    <col min="49" max="49" width="6.28125" style="1" customWidth="1"/>
    <col min="50" max="50" width="5.00390625" style="1" customWidth="1"/>
    <col min="51" max="51" width="4.00390625" style="1" customWidth="1"/>
    <col min="52" max="52" width="5.57421875" style="1" customWidth="1"/>
    <col min="53" max="53" width="4.28125" style="1" customWidth="1"/>
    <col min="54" max="54" width="5.28125" style="1" customWidth="1"/>
    <col min="55" max="55" width="4.8515625" style="1" customWidth="1"/>
    <col min="56" max="56" width="4.28125" style="1" customWidth="1"/>
    <col min="57" max="57" width="5.00390625" style="1" customWidth="1"/>
    <col min="58" max="58" width="5.28125" style="1" customWidth="1"/>
    <col min="59" max="59" width="4.8515625" style="1" customWidth="1"/>
    <col min="60" max="60" width="4.00390625" style="1" customWidth="1"/>
    <col min="61" max="61" width="5.57421875" style="1" customWidth="1"/>
    <col min="62" max="62" width="4.57421875" style="1" customWidth="1"/>
    <col min="63" max="63" width="5.421875" style="1" customWidth="1"/>
    <col min="64" max="64" width="6.7109375" style="1" customWidth="1"/>
    <col min="65" max="65" width="5.140625" style="1" customWidth="1"/>
    <col min="66" max="66" width="3.8515625" style="1" customWidth="1"/>
    <col min="67" max="67" width="4.00390625" style="1" customWidth="1"/>
    <col min="68" max="68" width="5.421875" style="1" customWidth="1"/>
    <col min="69" max="69" width="6.00390625" style="1" customWidth="1"/>
    <col min="70" max="70" width="6.28125" style="1" customWidth="1"/>
    <col min="71" max="71" width="7.421875" style="1" customWidth="1"/>
    <col min="72" max="72" width="4.00390625" style="1" customWidth="1"/>
    <col min="73" max="73" width="5.7109375" style="1" customWidth="1"/>
    <col min="74" max="74" width="5.00390625" style="1" customWidth="1"/>
    <col min="75" max="75" width="5.8515625" style="1" customWidth="1"/>
    <col min="76" max="76" width="4.7109375" style="1" customWidth="1"/>
    <col min="77" max="77" width="5.00390625" style="1" customWidth="1"/>
    <col min="78" max="78" width="4.57421875" style="1" customWidth="1"/>
    <col min="79" max="79" width="6.00390625" style="1" customWidth="1"/>
    <col min="80" max="80" width="6.28125" style="1" customWidth="1"/>
    <col min="81" max="81" width="4.7109375" style="1" customWidth="1"/>
    <col min="82" max="82" width="5.7109375" style="1" customWidth="1"/>
    <col min="83" max="83" width="4.140625" style="1" customWidth="1"/>
    <col min="84" max="84" width="7.28125" style="1" hidden="1" customWidth="1"/>
    <col min="85" max="85" width="6.28125" style="1" hidden="1" customWidth="1"/>
    <col min="86" max="86" width="7.140625" style="1" hidden="1" customWidth="1"/>
    <col min="87" max="87" width="5.7109375" style="1" hidden="1" customWidth="1"/>
    <col min="88" max="88" width="6.00390625" style="1" hidden="1" customWidth="1"/>
    <col min="89" max="16384" width="9.140625" style="1" customWidth="1"/>
  </cols>
  <sheetData>
    <row r="1" spans="1:74" s="73" customFormat="1" ht="63" customHeight="1" thickBot="1">
      <c r="A1" s="26"/>
      <c r="B1" s="154" t="s">
        <v>120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BV1" s="73" t="s">
        <v>122</v>
      </c>
    </row>
    <row r="2" spans="1:88" s="74" customFormat="1" ht="12" customHeight="1">
      <c r="A2" s="152" t="s">
        <v>0</v>
      </c>
      <c r="B2" s="171" t="s">
        <v>1</v>
      </c>
      <c r="C2" s="165" t="s">
        <v>95</v>
      </c>
      <c r="D2" s="122" t="s">
        <v>92</v>
      </c>
      <c r="E2" s="140" t="s">
        <v>93</v>
      </c>
      <c r="F2" s="165" t="s">
        <v>117</v>
      </c>
      <c r="G2" s="175" t="s">
        <v>127</v>
      </c>
      <c r="H2" s="165" t="s">
        <v>94</v>
      </c>
      <c r="I2" s="122" t="s">
        <v>96</v>
      </c>
      <c r="J2" s="140" t="s">
        <v>97</v>
      </c>
      <c r="K2" s="174" t="s">
        <v>111</v>
      </c>
      <c r="L2" s="122" t="s">
        <v>112</v>
      </c>
      <c r="M2" s="122" t="s">
        <v>113</v>
      </c>
      <c r="N2" s="158" t="s">
        <v>103</v>
      </c>
      <c r="O2" s="159"/>
      <c r="P2" s="159"/>
      <c r="Q2" s="159"/>
      <c r="R2" s="160"/>
      <c r="S2" s="158" t="s">
        <v>104</v>
      </c>
      <c r="T2" s="159"/>
      <c r="U2" s="159"/>
      <c r="V2" s="159"/>
      <c r="W2" s="160"/>
      <c r="X2" s="158" t="s">
        <v>105</v>
      </c>
      <c r="Y2" s="159"/>
      <c r="Z2" s="159"/>
      <c r="AA2" s="159"/>
      <c r="AB2" s="160"/>
      <c r="AC2" s="158" t="s">
        <v>106</v>
      </c>
      <c r="AD2" s="159"/>
      <c r="AE2" s="159"/>
      <c r="AF2" s="159"/>
      <c r="AG2" s="160"/>
      <c r="AH2" s="158" t="s">
        <v>107</v>
      </c>
      <c r="AI2" s="159"/>
      <c r="AJ2" s="159"/>
      <c r="AK2" s="159"/>
      <c r="AL2" s="160"/>
      <c r="AM2" s="158" t="s">
        <v>100</v>
      </c>
      <c r="AN2" s="159"/>
      <c r="AO2" s="159"/>
      <c r="AP2" s="159"/>
      <c r="AQ2" s="160"/>
      <c r="AR2" s="158" t="s">
        <v>101</v>
      </c>
      <c r="AS2" s="159"/>
      <c r="AT2" s="159"/>
      <c r="AU2" s="159"/>
      <c r="AV2" s="160"/>
      <c r="AW2" s="158" t="s">
        <v>108</v>
      </c>
      <c r="AX2" s="159"/>
      <c r="AY2" s="159"/>
      <c r="AZ2" s="159"/>
      <c r="BA2" s="160"/>
      <c r="BB2" s="158" t="s">
        <v>109</v>
      </c>
      <c r="BC2" s="159"/>
      <c r="BD2" s="159"/>
      <c r="BE2" s="159"/>
      <c r="BF2" s="160"/>
      <c r="BG2" s="158" t="s">
        <v>110</v>
      </c>
      <c r="BH2" s="159"/>
      <c r="BI2" s="159"/>
      <c r="BJ2" s="159"/>
      <c r="BK2" s="160"/>
      <c r="BL2" s="158" t="s">
        <v>102</v>
      </c>
      <c r="BM2" s="159"/>
      <c r="BN2" s="159"/>
      <c r="BO2" s="159"/>
      <c r="BP2" s="160"/>
      <c r="BQ2" s="158" t="s">
        <v>115</v>
      </c>
      <c r="BR2" s="159"/>
      <c r="BS2" s="159"/>
      <c r="BT2" s="159"/>
      <c r="BU2" s="160"/>
      <c r="BV2" s="158" t="s">
        <v>123</v>
      </c>
      <c r="BW2" s="159"/>
      <c r="BX2" s="159"/>
      <c r="BY2" s="159"/>
      <c r="BZ2" s="160"/>
      <c r="CA2" s="158" t="s">
        <v>126</v>
      </c>
      <c r="CB2" s="159"/>
      <c r="CC2" s="159"/>
      <c r="CD2" s="159"/>
      <c r="CE2" s="160"/>
      <c r="CF2" s="158"/>
      <c r="CG2" s="159"/>
      <c r="CH2" s="159"/>
      <c r="CI2" s="159"/>
      <c r="CJ2" s="160"/>
    </row>
    <row r="3" spans="1:88" s="74" customFormat="1" ht="40.5" customHeight="1" thickBot="1">
      <c r="A3" s="153"/>
      <c r="B3" s="172"/>
      <c r="C3" s="166"/>
      <c r="D3" s="147"/>
      <c r="E3" s="146"/>
      <c r="F3" s="166"/>
      <c r="G3" s="176"/>
      <c r="H3" s="166"/>
      <c r="I3" s="147"/>
      <c r="J3" s="146"/>
      <c r="K3" s="156"/>
      <c r="L3" s="147"/>
      <c r="M3" s="147"/>
      <c r="N3" s="161"/>
      <c r="O3" s="162"/>
      <c r="P3" s="162"/>
      <c r="Q3" s="162"/>
      <c r="R3" s="163"/>
      <c r="S3" s="161"/>
      <c r="T3" s="162"/>
      <c r="U3" s="162"/>
      <c r="V3" s="162"/>
      <c r="W3" s="163"/>
      <c r="X3" s="161"/>
      <c r="Y3" s="162"/>
      <c r="Z3" s="162"/>
      <c r="AA3" s="162"/>
      <c r="AB3" s="163"/>
      <c r="AC3" s="161"/>
      <c r="AD3" s="162"/>
      <c r="AE3" s="162"/>
      <c r="AF3" s="162"/>
      <c r="AG3" s="163"/>
      <c r="AH3" s="161"/>
      <c r="AI3" s="162"/>
      <c r="AJ3" s="162"/>
      <c r="AK3" s="162"/>
      <c r="AL3" s="163"/>
      <c r="AM3" s="161"/>
      <c r="AN3" s="162"/>
      <c r="AO3" s="162"/>
      <c r="AP3" s="162"/>
      <c r="AQ3" s="163"/>
      <c r="AR3" s="161"/>
      <c r="AS3" s="162"/>
      <c r="AT3" s="162"/>
      <c r="AU3" s="162"/>
      <c r="AV3" s="163"/>
      <c r="AW3" s="161"/>
      <c r="AX3" s="162"/>
      <c r="AY3" s="162"/>
      <c r="AZ3" s="162"/>
      <c r="BA3" s="163"/>
      <c r="BB3" s="161"/>
      <c r="BC3" s="162"/>
      <c r="BD3" s="162"/>
      <c r="BE3" s="162"/>
      <c r="BF3" s="163"/>
      <c r="BG3" s="161"/>
      <c r="BH3" s="162"/>
      <c r="BI3" s="162"/>
      <c r="BJ3" s="162"/>
      <c r="BK3" s="163"/>
      <c r="BL3" s="161"/>
      <c r="BM3" s="162"/>
      <c r="BN3" s="162"/>
      <c r="BO3" s="162"/>
      <c r="BP3" s="163"/>
      <c r="BQ3" s="161"/>
      <c r="BR3" s="162"/>
      <c r="BS3" s="162"/>
      <c r="BT3" s="162"/>
      <c r="BU3" s="163"/>
      <c r="BV3" s="161"/>
      <c r="BW3" s="162"/>
      <c r="BX3" s="162"/>
      <c r="BY3" s="162"/>
      <c r="BZ3" s="163"/>
      <c r="CA3" s="161"/>
      <c r="CB3" s="162"/>
      <c r="CC3" s="162"/>
      <c r="CD3" s="162"/>
      <c r="CE3" s="163"/>
      <c r="CF3" s="161"/>
      <c r="CG3" s="162"/>
      <c r="CH3" s="162"/>
      <c r="CI3" s="162"/>
      <c r="CJ3" s="163"/>
    </row>
    <row r="4" spans="1:88" s="74" customFormat="1" ht="12" customHeight="1" thickBot="1">
      <c r="A4" s="153"/>
      <c r="B4" s="172"/>
      <c r="C4" s="166"/>
      <c r="D4" s="147"/>
      <c r="E4" s="146"/>
      <c r="F4" s="166"/>
      <c r="G4" s="176"/>
      <c r="H4" s="166"/>
      <c r="I4" s="147"/>
      <c r="J4" s="146"/>
      <c r="K4" s="156"/>
      <c r="L4" s="147"/>
      <c r="M4" s="147"/>
      <c r="N4" s="168">
        <v>1</v>
      </c>
      <c r="O4" s="169"/>
      <c r="P4" s="169"/>
      <c r="Q4" s="169"/>
      <c r="R4" s="170"/>
      <c r="S4" s="168">
        <v>2</v>
      </c>
      <c r="T4" s="169"/>
      <c r="U4" s="169"/>
      <c r="V4" s="169"/>
      <c r="W4" s="170"/>
      <c r="X4" s="131">
        <v>5</v>
      </c>
      <c r="Y4" s="132"/>
      <c r="Z4" s="132"/>
      <c r="AA4" s="132"/>
      <c r="AB4" s="133"/>
      <c r="AC4" s="131">
        <v>6</v>
      </c>
      <c r="AD4" s="132"/>
      <c r="AE4" s="132"/>
      <c r="AF4" s="132"/>
      <c r="AG4" s="133"/>
      <c r="AH4" s="131">
        <v>7</v>
      </c>
      <c r="AI4" s="132"/>
      <c r="AJ4" s="132"/>
      <c r="AK4" s="132"/>
      <c r="AL4" s="133"/>
      <c r="AM4" s="131">
        <v>9</v>
      </c>
      <c r="AN4" s="132"/>
      <c r="AO4" s="132"/>
      <c r="AP4" s="132"/>
      <c r="AQ4" s="133"/>
      <c r="AR4" s="131">
        <v>10</v>
      </c>
      <c r="AS4" s="132"/>
      <c r="AT4" s="132"/>
      <c r="AU4" s="132"/>
      <c r="AV4" s="133"/>
      <c r="AW4" s="131">
        <v>11</v>
      </c>
      <c r="AX4" s="132"/>
      <c r="AY4" s="132"/>
      <c r="AZ4" s="132"/>
      <c r="BA4" s="133"/>
      <c r="BB4" s="131">
        <v>12</v>
      </c>
      <c r="BC4" s="132"/>
      <c r="BD4" s="132"/>
      <c r="BE4" s="132"/>
      <c r="BF4" s="133"/>
      <c r="BG4" s="131">
        <v>13</v>
      </c>
      <c r="BH4" s="132"/>
      <c r="BI4" s="132"/>
      <c r="BJ4" s="132"/>
      <c r="BK4" s="133"/>
      <c r="BL4" s="131">
        <v>14</v>
      </c>
      <c r="BM4" s="132"/>
      <c r="BN4" s="132"/>
      <c r="BO4" s="132"/>
      <c r="BP4" s="133"/>
      <c r="BQ4" s="131">
        <v>23</v>
      </c>
      <c r="BR4" s="132"/>
      <c r="BS4" s="132"/>
      <c r="BT4" s="132"/>
      <c r="BU4" s="133"/>
      <c r="BV4" s="131">
        <v>24</v>
      </c>
      <c r="BW4" s="132"/>
      <c r="BX4" s="132"/>
      <c r="BY4" s="132"/>
      <c r="BZ4" s="133"/>
      <c r="CA4" s="131">
        <v>26</v>
      </c>
      <c r="CB4" s="132"/>
      <c r="CC4" s="132"/>
      <c r="CD4" s="132"/>
      <c r="CE4" s="133"/>
      <c r="CF4" s="131"/>
      <c r="CG4" s="132"/>
      <c r="CH4" s="132"/>
      <c r="CI4" s="132"/>
      <c r="CJ4" s="133"/>
    </row>
    <row r="5" spans="1:88" s="74" customFormat="1" ht="25.5" customHeight="1">
      <c r="A5" s="153"/>
      <c r="B5" s="172"/>
      <c r="C5" s="166"/>
      <c r="D5" s="147"/>
      <c r="E5" s="146"/>
      <c r="F5" s="166"/>
      <c r="G5" s="176"/>
      <c r="H5" s="166"/>
      <c r="I5" s="147"/>
      <c r="J5" s="146"/>
      <c r="K5" s="156"/>
      <c r="L5" s="147"/>
      <c r="M5" s="147"/>
      <c r="N5" s="139" t="s">
        <v>18</v>
      </c>
      <c r="O5" s="124" t="s">
        <v>116</v>
      </c>
      <c r="P5" s="124" t="s">
        <v>58</v>
      </c>
      <c r="Q5" s="124" t="s">
        <v>98</v>
      </c>
      <c r="R5" s="142" t="s">
        <v>99</v>
      </c>
      <c r="S5" s="139" t="s">
        <v>18</v>
      </c>
      <c r="T5" s="124" t="s">
        <v>116</v>
      </c>
      <c r="U5" s="124" t="s">
        <v>58</v>
      </c>
      <c r="V5" s="124" t="s">
        <v>98</v>
      </c>
      <c r="W5" s="142" t="s">
        <v>99</v>
      </c>
      <c r="X5" s="164" t="s">
        <v>18</v>
      </c>
      <c r="Y5" s="124" t="s">
        <v>116</v>
      </c>
      <c r="Z5" s="147" t="s">
        <v>58</v>
      </c>
      <c r="AA5" s="147" t="s">
        <v>98</v>
      </c>
      <c r="AB5" s="146" t="s">
        <v>99</v>
      </c>
      <c r="AC5" s="164" t="s">
        <v>18</v>
      </c>
      <c r="AD5" s="124" t="s">
        <v>116</v>
      </c>
      <c r="AE5" s="147" t="s">
        <v>58</v>
      </c>
      <c r="AF5" s="147" t="s">
        <v>98</v>
      </c>
      <c r="AG5" s="146" t="s">
        <v>99</v>
      </c>
      <c r="AH5" s="164" t="s">
        <v>18</v>
      </c>
      <c r="AI5" s="124" t="s">
        <v>116</v>
      </c>
      <c r="AJ5" s="147" t="s">
        <v>58</v>
      </c>
      <c r="AK5" s="147" t="s">
        <v>98</v>
      </c>
      <c r="AL5" s="146" t="s">
        <v>99</v>
      </c>
      <c r="AM5" s="164" t="s">
        <v>18</v>
      </c>
      <c r="AN5" s="124" t="s">
        <v>116</v>
      </c>
      <c r="AO5" s="147" t="s">
        <v>58</v>
      </c>
      <c r="AP5" s="147" t="s">
        <v>98</v>
      </c>
      <c r="AQ5" s="146" t="s">
        <v>99</v>
      </c>
      <c r="AR5" s="164" t="s">
        <v>18</v>
      </c>
      <c r="AS5" s="124" t="s">
        <v>116</v>
      </c>
      <c r="AT5" s="147" t="s">
        <v>58</v>
      </c>
      <c r="AU5" s="147" t="s">
        <v>98</v>
      </c>
      <c r="AV5" s="146" t="s">
        <v>99</v>
      </c>
      <c r="AW5" s="164" t="s">
        <v>18</v>
      </c>
      <c r="AX5" s="124" t="s">
        <v>116</v>
      </c>
      <c r="AY5" s="147" t="s">
        <v>58</v>
      </c>
      <c r="AZ5" s="147" t="s">
        <v>98</v>
      </c>
      <c r="BA5" s="146" t="s">
        <v>99</v>
      </c>
      <c r="BB5" s="164" t="s">
        <v>18</v>
      </c>
      <c r="BC5" s="124" t="s">
        <v>116</v>
      </c>
      <c r="BD5" s="147" t="s">
        <v>58</v>
      </c>
      <c r="BE5" s="147" t="s">
        <v>98</v>
      </c>
      <c r="BF5" s="146" t="s">
        <v>99</v>
      </c>
      <c r="BG5" s="164" t="s">
        <v>18</v>
      </c>
      <c r="BH5" s="124" t="s">
        <v>116</v>
      </c>
      <c r="BI5" s="147" t="s">
        <v>58</v>
      </c>
      <c r="BJ5" s="147" t="s">
        <v>98</v>
      </c>
      <c r="BK5" s="146" t="s">
        <v>99</v>
      </c>
      <c r="BL5" s="164" t="s">
        <v>18</v>
      </c>
      <c r="BM5" s="124" t="s">
        <v>116</v>
      </c>
      <c r="BN5" s="147" t="s">
        <v>58</v>
      </c>
      <c r="BO5" s="147" t="s">
        <v>98</v>
      </c>
      <c r="BP5" s="146" t="s">
        <v>99</v>
      </c>
      <c r="BQ5" s="164" t="s">
        <v>18</v>
      </c>
      <c r="BR5" s="124" t="s">
        <v>116</v>
      </c>
      <c r="BS5" s="147" t="s">
        <v>58</v>
      </c>
      <c r="BT5" s="147" t="s">
        <v>98</v>
      </c>
      <c r="BU5" s="146" t="s">
        <v>99</v>
      </c>
      <c r="BV5" s="164" t="s">
        <v>18</v>
      </c>
      <c r="BW5" s="124" t="s">
        <v>116</v>
      </c>
      <c r="BX5" s="147" t="s">
        <v>58</v>
      </c>
      <c r="BY5" s="147" t="s">
        <v>98</v>
      </c>
      <c r="BZ5" s="146" t="s">
        <v>99</v>
      </c>
      <c r="CA5" s="164" t="s">
        <v>18</v>
      </c>
      <c r="CB5" s="124" t="s">
        <v>116</v>
      </c>
      <c r="CC5" s="147" t="s">
        <v>58</v>
      </c>
      <c r="CD5" s="147" t="s">
        <v>98</v>
      </c>
      <c r="CE5" s="146" t="s">
        <v>99</v>
      </c>
      <c r="CF5" s="164" t="s">
        <v>18</v>
      </c>
      <c r="CG5" s="124" t="s">
        <v>116</v>
      </c>
      <c r="CH5" s="147" t="s">
        <v>58</v>
      </c>
      <c r="CI5" s="147" t="s">
        <v>98</v>
      </c>
      <c r="CJ5" s="146" t="s">
        <v>99</v>
      </c>
    </row>
    <row r="6" spans="1:88" s="74" customFormat="1" ht="93" customHeight="1" thickBot="1">
      <c r="A6" s="153"/>
      <c r="B6" s="173"/>
      <c r="C6" s="167"/>
      <c r="D6" s="123"/>
      <c r="E6" s="141"/>
      <c r="F6" s="167"/>
      <c r="G6" s="177"/>
      <c r="H6" s="167"/>
      <c r="I6" s="123"/>
      <c r="J6" s="141"/>
      <c r="K6" s="157"/>
      <c r="L6" s="123"/>
      <c r="M6" s="123"/>
      <c r="N6" s="135"/>
      <c r="O6" s="123"/>
      <c r="P6" s="123"/>
      <c r="Q6" s="123"/>
      <c r="R6" s="141"/>
      <c r="S6" s="135"/>
      <c r="T6" s="123"/>
      <c r="U6" s="123"/>
      <c r="V6" s="123"/>
      <c r="W6" s="141"/>
      <c r="X6" s="135"/>
      <c r="Y6" s="123"/>
      <c r="Z6" s="123"/>
      <c r="AA6" s="123"/>
      <c r="AB6" s="141"/>
      <c r="AC6" s="135"/>
      <c r="AD6" s="123"/>
      <c r="AE6" s="123"/>
      <c r="AF6" s="123"/>
      <c r="AG6" s="141"/>
      <c r="AH6" s="135"/>
      <c r="AI6" s="123"/>
      <c r="AJ6" s="123"/>
      <c r="AK6" s="123"/>
      <c r="AL6" s="141"/>
      <c r="AM6" s="135"/>
      <c r="AN6" s="123"/>
      <c r="AO6" s="123"/>
      <c r="AP6" s="123"/>
      <c r="AQ6" s="141"/>
      <c r="AR6" s="135"/>
      <c r="AS6" s="123"/>
      <c r="AT6" s="123"/>
      <c r="AU6" s="123"/>
      <c r="AV6" s="141"/>
      <c r="AW6" s="135"/>
      <c r="AX6" s="123"/>
      <c r="AY6" s="123"/>
      <c r="AZ6" s="123"/>
      <c r="BA6" s="141"/>
      <c r="BB6" s="135"/>
      <c r="BC6" s="123"/>
      <c r="BD6" s="123"/>
      <c r="BE6" s="123"/>
      <c r="BF6" s="141"/>
      <c r="BG6" s="135"/>
      <c r="BH6" s="123"/>
      <c r="BI6" s="123"/>
      <c r="BJ6" s="123"/>
      <c r="BK6" s="141"/>
      <c r="BL6" s="135"/>
      <c r="BM6" s="123"/>
      <c r="BN6" s="123"/>
      <c r="BO6" s="123"/>
      <c r="BP6" s="141"/>
      <c r="BQ6" s="135"/>
      <c r="BR6" s="123"/>
      <c r="BS6" s="123"/>
      <c r="BT6" s="123"/>
      <c r="BU6" s="141"/>
      <c r="BV6" s="135"/>
      <c r="BW6" s="123"/>
      <c r="BX6" s="123"/>
      <c r="BY6" s="123"/>
      <c r="BZ6" s="141"/>
      <c r="CA6" s="135"/>
      <c r="CB6" s="123"/>
      <c r="CC6" s="123"/>
      <c r="CD6" s="123"/>
      <c r="CE6" s="141"/>
      <c r="CF6" s="135"/>
      <c r="CG6" s="123"/>
      <c r="CH6" s="123"/>
      <c r="CI6" s="123"/>
      <c r="CJ6" s="141"/>
    </row>
    <row r="7" spans="1:88" ht="12" customHeight="1">
      <c r="A7" s="75" t="s">
        <v>21</v>
      </c>
      <c r="B7" s="76"/>
      <c r="C7" s="9"/>
      <c r="D7" s="7"/>
      <c r="E7" s="7"/>
      <c r="F7" s="9"/>
      <c r="G7" s="9"/>
      <c r="H7" s="9"/>
      <c r="I7" s="7"/>
      <c r="J7" s="2"/>
      <c r="K7" s="77"/>
      <c r="L7" s="77"/>
      <c r="M7" s="77"/>
      <c r="N7" s="78"/>
      <c r="O7" s="62"/>
      <c r="P7" s="45"/>
      <c r="Q7" s="46"/>
      <c r="R7" s="47"/>
      <c r="S7" s="78"/>
      <c r="T7" s="62"/>
      <c r="U7" s="45"/>
      <c r="V7" s="46"/>
      <c r="W7" s="47"/>
      <c r="X7" s="78"/>
      <c r="Y7" s="62"/>
      <c r="Z7" s="45"/>
      <c r="AA7" s="46"/>
      <c r="AB7" s="47"/>
      <c r="AC7" s="78"/>
      <c r="AD7" s="62"/>
      <c r="AE7" s="45"/>
      <c r="AF7" s="46"/>
      <c r="AG7" s="47"/>
      <c r="AH7" s="78"/>
      <c r="AI7" s="62"/>
      <c r="AJ7" s="45"/>
      <c r="AK7" s="46"/>
      <c r="AL7" s="47"/>
      <c r="AM7" s="78"/>
      <c r="AN7" s="62"/>
      <c r="AO7" s="45"/>
      <c r="AP7" s="46"/>
      <c r="AQ7" s="47"/>
      <c r="AR7" s="78"/>
      <c r="AS7" s="62"/>
      <c r="AT7" s="45"/>
      <c r="AU7" s="46"/>
      <c r="AV7" s="47"/>
      <c r="AW7" s="78"/>
      <c r="AX7" s="62"/>
      <c r="AY7" s="45"/>
      <c r="AZ7" s="46"/>
      <c r="BA7" s="47"/>
      <c r="BB7" s="78"/>
      <c r="BC7" s="62"/>
      <c r="BD7" s="45"/>
      <c r="BE7" s="46"/>
      <c r="BF7" s="47"/>
      <c r="BG7" s="78"/>
      <c r="BH7" s="62"/>
      <c r="BI7" s="45"/>
      <c r="BJ7" s="46"/>
      <c r="BK7" s="47"/>
      <c r="BL7" s="78"/>
      <c r="BM7" s="62"/>
      <c r="BN7" s="45"/>
      <c r="BO7" s="46"/>
      <c r="BP7" s="47"/>
      <c r="BQ7" s="78"/>
      <c r="BR7" s="62"/>
      <c r="BS7" s="45"/>
      <c r="BT7" s="46"/>
      <c r="BU7" s="47"/>
      <c r="BV7" s="78"/>
      <c r="BW7" s="62"/>
      <c r="BX7" s="45"/>
      <c r="BY7" s="46"/>
      <c r="BZ7" s="47"/>
      <c r="CA7" s="78"/>
      <c r="CB7" s="62"/>
      <c r="CC7" s="45"/>
      <c r="CD7" s="46"/>
      <c r="CE7" s="47"/>
      <c r="CF7" s="78"/>
      <c r="CG7" s="62"/>
      <c r="CH7" s="45"/>
      <c r="CI7" s="46"/>
      <c r="CJ7" s="47"/>
    </row>
    <row r="8" spans="1:88" ht="12" customHeight="1">
      <c r="A8" s="7">
        <v>47</v>
      </c>
      <c r="B8" s="72" t="s">
        <v>2</v>
      </c>
      <c r="C8" s="9">
        <f>D8+E8</f>
        <v>340</v>
      </c>
      <c r="D8" s="7"/>
      <c r="E8" s="7">
        <v>340</v>
      </c>
      <c r="F8" s="9">
        <f>O8+T8+Y8+AD8+AI8+AN8+AS8+AX8+BC8+BH8+BM8+CB8+BR8+BW8</f>
        <v>340</v>
      </c>
      <c r="G8" s="9">
        <f aca="true" t="shared" si="0" ref="G8:G53">C8-F8</f>
        <v>0</v>
      </c>
      <c r="H8" s="57">
        <f>I8+J8</f>
        <v>340</v>
      </c>
      <c r="I8" s="7">
        <f aca="true" t="shared" si="1" ref="I8:J49">Q8+V8+AA8+AF8+AK8+AP8+AU8+AZ8+BE8+BJ8+BO8+CD8</f>
        <v>0</v>
      </c>
      <c r="J8" s="5">
        <f t="shared" si="1"/>
        <v>340</v>
      </c>
      <c r="K8" s="58">
        <f aca="true" t="shared" si="2" ref="K8:M49">C8-H8</f>
        <v>0</v>
      </c>
      <c r="L8" s="58">
        <f t="shared" si="2"/>
        <v>0</v>
      </c>
      <c r="M8" s="58">
        <f t="shared" si="2"/>
        <v>0</v>
      </c>
      <c r="N8" s="59">
        <f>Q8+R8</f>
        <v>0</v>
      </c>
      <c r="O8" s="60"/>
      <c r="P8" s="3"/>
      <c r="Q8" s="48"/>
      <c r="R8" s="49"/>
      <c r="S8" s="59">
        <f>W8+V8</f>
        <v>0</v>
      </c>
      <c r="T8" s="60"/>
      <c r="U8" s="3"/>
      <c r="V8" s="48"/>
      <c r="W8" s="49"/>
      <c r="X8" s="59">
        <f>AB8+AA8</f>
        <v>0</v>
      </c>
      <c r="Y8" s="60"/>
      <c r="Z8" s="3"/>
      <c r="AA8" s="48"/>
      <c r="AB8" s="49"/>
      <c r="AC8" s="59">
        <f>AF8+AG8</f>
        <v>0</v>
      </c>
      <c r="AD8" s="60"/>
      <c r="AE8" s="3"/>
      <c r="AF8" s="48"/>
      <c r="AG8" s="49"/>
      <c r="AH8" s="59">
        <f>AL8+AK8</f>
        <v>0</v>
      </c>
      <c r="AI8" s="60"/>
      <c r="AJ8" s="3"/>
      <c r="AK8" s="48"/>
      <c r="AL8" s="49"/>
      <c r="AM8" s="59">
        <f>AQ8+AP8</f>
        <v>0</v>
      </c>
      <c r="AN8" s="60"/>
      <c r="AO8" s="3"/>
      <c r="AP8" s="48"/>
      <c r="AQ8" s="49"/>
      <c r="AR8" s="59">
        <f>AV8+AU8</f>
        <v>340</v>
      </c>
      <c r="AS8" s="60">
        <v>340</v>
      </c>
      <c r="AT8" s="3">
        <v>0.99</v>
      </c>
      <c r="AU8" s="48"/>
      <c r="AV8" s="49">
        <v>340</v>
      </c>
      <c r="AW8" s="59">
        <f>BA8+AZ8</f>
        <v>0</v>
      </c>
      <c r="AX8" s="60"/>
      <c r="AY8" s="3"/>
      <c r="AZ8" s="48"/>
      <c r="BA8" s="49"/>
      <c r="BB8" s="59">
        <f>BF8+BE8</f>
        <v>0</v>
      </c>
      <c r="BC8" s="60"/>
      <c r="BD8" s="3"/>
      <c r="BE8" s="48"/>
      <c r="BF8" s="49"/>
      <c r="BG8" s="59">
        <f>BK8+BJ8</f>
        <v>0</v>
      </c>
      <c r="BH8" s="60"/>
      <c r="BI8" s="3"/>
      <c r="BJ8" s="48"/>
      <c r="BK8" s="49"/>
      <c r="BL8" s="59">
        <f>BP8+BO8</f>
        <v>0</v>
      </c>
      <c r="BM8" s="60"/>
      <c r="BN8" s="3"/>
      <c r="BO8" s="48"/>
      <c r="BP8" s="49"/>
      <c r="BQ8" s="59">
        <f aca="true" t="shared" si="3" ref="BQ8:BQ49">BU8</f>
        <v>0</v>
      </c>
      <c r="BR8" s="60"/>
      <c r="BS8" s="3"/>
      <c r="BT8" s="48"/>
      <c r="BU8" s="49"/>
      <c r="BV8" s="59"/>
      <c r="BW8" s="60"/>
      <c r="BX8" s="3"/>
      <c r="BY8" s="48"/>
      <c r="BZ8" s="49"/>
      <c r="CA8" s="59"/>
      <c r="CB8" s="60"/>
      <c r="CC8" s="3"/>
      <c r="CD8" s="48"/>
      <c r="CE8" s="49"/>
      <c r="CF8" s="59"/>
      <c r="CG8" s="60"/>
      <c r="CH8" s="3"/>
      <c r="CI8" s="48"/>
      <c r="CJ8" s="49"/>
    </row>
    <row r="9" spans="1:88" ht="12" customHeight="1">
      <c r="A9" s="7">
        <v>48</v>
      </c>
      <c r="B9" s="72" t="s">
        <v>60</v>
      </c>
      <c r="C9" s="9">
        <f aca="true" t="shared" si="4" ref="C9:C50">D9+E9</f>
        <v>615</v>
      </c>
      <c r="D9" s="7"/>
      <c r="E9" s="7">
        <v>615</v>
      </c>
      <c r="F9" s="9">
        <f aca="true" t="shared" si="5" ref="F9:F53">O9+T9+Y9+AD9+AI9+AN9+AS9+AX9+BC9+BH9+BM9+CB9+BR9+BW9</f>
        <v>615</v>
      </c>
      <c r="G9" s="9">
        <f t="shared" si="0"/>
        <v>0</v>
      </c>
      <c r="H9" s="57">
        <f aca="true" t="shared" si="6" ref="H9:H49">I9+J9</f>
        <v>642</v>
      </c>
      <c r="I9" s="7">
        <f t="shared" si="1"/>
        <v>0</v>
      </c>
      <c r="J9" s="5">
        <f t="shared" si="1"/>
        <v>642</v>
      </c>
      <c r="K9" s="58">
        <f t="shared" si="2"/>
        <v>-27</v>
      </c>
      <c r="L9" s="58">
        <f t="shared" si="2"/>
        <v>0</v>
      </c>
      <c r="M9" s="58">
        <f t="shared" si="2"/>
        <v>-27</v>
      </c>
      <c r="N9" s="59">
        <f aca="true" t="shared" si="7" ref="N9:N49">Q9+R9</f>
        <v>0</v>
      </c>
      <c r="O9" s="60"/>
      <c r="P9" s="3"/>
      <c r="Q9" s="48"/>
      <c r="R9" s="49"/>
      <c r="S9" s="59">
        <f aca="true" t="shared" si="8" ref="S9:S49">W9+V9</f>
        <v>0</v>
      </c>
      <c r="T9" s="60"/>
      <c r="U9" s="3"/>
      <c r="V9" s="48"/>
      <c r="W9" s="49"/>
      <c r="X9" s="59">
        <f aca="true" t="shared" si="9" ref="X9:X49">AB9+AA9</f>
        <v>0</v>
      </c>
      <c r="Y9" s="60"/>
      <c r="Z9" s="3"/>
      <c r="AA9" s="48"/>
      <c r="AB9" s="49"/>
      <c r="AC9" s="59">
        <f aca="true" t="shared" si="10" ref="AC9:AC49">AF9+AG9</f>
        <v>0</v>
      </c>
      <c r="AD9" s="60"/>
      <c r="AE9" s="3"/>
      <c r="AF9" s="48"/>
      <c r="AG9" s="49"/>
      <c r="AH9" s="59">
        <f aca="true" t="shared" si="11" ref="AH9:AH49">AL9+AK9</f>
        <v>0</v>
      </c>
      <c r="AI9" s="60"/>
      <c r="AJ9" s="3"/>
      <c r="AK9" s="48"/>
      <c r="AL9" s="49"/>
      <c r="AM9" s="59">
        <f aca="true" t="shared" si="12" ref="AM9:AM49">AQ9+AP9</f>
        <v>0</v>
      </c>
      <c r="AN9" s="60"/>
      <c r="AO9" s="3"/>
      <c r="AP9" s="48"/>
      <c r="AQ9" s="49"/>
      <c r="AR9" s="59">
        <f aca="true" t="shared" si="13" ref="AR9:AR49">AV9+AU9</f>
        <v>642</v>
      </c>
      <c r="AS9" s="60">
        <v>615</v>
      </c>
      <c r="AT9" s="3">
        <v>1</v>
      </c>
      <c r="AU9" s="48"/>
      <c r="AV9" s="49">
        <v>642</v>
      </c>
      <c r="AW9" s="59">
        <f aca="true" t="shared" si="14" ref="AW9:AW49">BA9+AZ9</f>
        <v>0</v>
      </c>
      <c r="AX9" s="60"/>
      <c r="AY9" s="3"/>
      <c r="AZ9" s="48"/>
      <c r="BA9" s="49"/>
      <c r="BB9" s="59">
        <f aca="true" t="shared" si="15" ref="BB9:BB49">BF9+BE9</f>
        <v>0</v>
      </c>
      <c r="BC9" s="60"/>
      <c r="BD9" s="3"/>
      <c r="BE9" s="48"/>
      <c r="BF9" s="49"/>
      <c r="BG9" s="59">
        <f aca="true" t="shared" si="16" ref="BG9:BG49">BK9+BJ9</f>
        <v>0</v>
      </c>
      <c r="BH9" s="60"/>
      <c r="BI9" s="3"/>
      <c r="BJ9" s="48"/>
      <c r="BK9" s="49"/>
      <c r="BL9" s="59">
        <f aca="true" t="shared" si="17" ref="BL9:BL49">BP9+BO9</f>
        <v>0</v>
      </c>
      <c r="BM9" s="60"/>
      <c r="BN9" s="3"/>
      <c r="BO9" s="48"/>
      <c r="BP9" s="49"/>
      <c r="BQ9" s="59">
        <f t="shared" si="3"/>
        <v>0</v>
      </c>
      <c r="BR9" s="60"/>
      <c r="BS9" s="3"/>
      <c r="BT9" s="48"/>
      <c r="BU9" s="49"/>
      <c r="BV9" s="59"/>
      <c r="BW9" s="60"/>
      <c r="BX9" s="3"/>
      <c r="BY9" s="48"/>
      <c r="BZ9" s="49"/>
      <c r="CA9" s="59"/>
      <c r="CB9" s="60"/>
      <c r="CC9" s="3"/>
      <c r="CD9" s="48"/>
      <c r="CE9" s="49"/>
      <c r="CF9" s="59"/>
      <c r="CG9" s="60"/>
      <c r="CH9" s="3"/>
      <c r="CI9" s="48"/>
      <c r="CJ9" s="49"/>
    </row>
    <row r="10" spans="1:88" ht="12" customHeight="1">
      <c r="A10" s="7">
        <v>49</v>
      </c>
      <c r="B10" s="72" t="s">
        <v>61</v>
      </c>
      <c r="C10" s="9">
        <f t="shared" si="4"/>
        <v>400</v>
      </c>
      <c r="D10" s="7"/>
      <c r="E10" s="7">
        <v>400</v>
      </c>
      <c r="F10" s="9">
        <f t="shared" si="5"/>
        <v>400</v>
      </c>
      <c r="G10" s="9">
        <f t="shared" si="0"/>
        <v>0</v>
      </c>
      <c r="H10" s="57">
        <f t="shared" si="6"/>
        <v>450</v>
      </c>
      <c r="I10" s="7">
        <f t="shared" si="1"/>
        <v>450</v>
      </c>
      <c r="J10" s="5">
        <f t="shared" si="1"/>
        <v>0</v>
      </c>
      <c r="K10" s="58">
        <f t="shared" si="2"/>
        <v>-50</v>
      </c>
      <c r="L10" s="58">
        <f t="shared" si="2"/>
        <v>-450</v>
      </c>
      <c r="M10" s="58">
        <f t="shared" si="2"/>
        <v>400</v>
      </c>
      <c r="N10" s="59">
        <f t="shared" si="7"/>
        <v>0</v>
      </c>
      <c r="O10" s="60"/>
      <c r="P10" s="3"/>
      <c r="Q10" s="48"/>
      <c r="R10" s="49"/>
      <c r="S10" s="59">
        <f t="shared" si="8"/>
        <v>0</v>
      </c>
      <c r="T10" s="60"/>
      <c r="U10" s="3"/>
      <c r="V10" s="48"/>
      <c r="W10" s="49"/>
      <c r="X10" s="59">
        <f t="shared" si="9"/>
        <v>0</v>
      </c>
      <c r="Y10" s="60"/>
      <c r="Z10" s="3"/>
      <c r="AA10" s="48"/>
      <c r="AB10" s="49"/>
      <c r="AC10" s="59">
        <f t="shared" si="10"/>
        <v>0</v>
      </c>
      <c r="AD10" s="60"/>
      <c r="AE10" s="3"/>
      <c r="AF10" s="48"/>
      <c r="AG10" s="49"/>
      <c r="AH10" s="59">
        <f t="shared" si="11"/>
        <v>0</v>
      </c>
      <c r="AI10" s="60"/>
      <c r="AJ10" s="3"/>
      <c r="AK10" s="48"/>
      <c r="AL10" s="49"/>
      <c r="AM10" s="59">
        <f t="shared" si="12"/>
        <v>0</v>
      </c>
      <c r="AN10" s="60"/>
      <c r="AO10" s="3"/>
      <c r="AP10" s="48"/>
      <c r="AQ10" s="49"/>
      <c r="AR10" s="59">
        <f t="shared" si="13"/>
        <v>0</v>
      </c>
      <c r="AS10" s="60"/>
      <c r="AT10" s="3"/>
      <c r="AU10" s="48"/>
      <c r="AV10" s="49"/>
      <c r="AW10" s="59">
        <f t="shared" si="14"/>
        <v>400</v>
      </c>
      <c r="AX10" s="60">
        <v>0</v>
      </c>
      <c r="AY10" s="3"/>
      <c r="AZ10" s="48">
        <v>400</v>
      </c>
      <c r="BA10" s="49"/>
      <c r="BB10" s="59">
        <f t="shared" si="15"/>
        <v>0</v>
      </c>
      <c r="BC10" s="60"/>
      <c r="BD10" s="3"/>
      <c r="BE10" s="48"/>
      <c r="BF10" s="49"/>
      <c r="BG10" s="59">
        <f t="shared" si="16"/>
        <v>50</v>
      </c>
      <c r="BH10" s="60">
        <v>0</v>
      </c>
      <c r="BI10" s="3">
        <v>1</v>
      </c>
      <c r="BJ10" s="48">
        <v>50</v>
      </c>
      <c r="BK10" s="49"/>
      <c r="BL10" s="59">
        <f t="shared" si="17"/>
        <v>0</v>
      </c>
      <c r="BM10" s="60"/>
      <c r="BN10" s="3"/>
      <c r="BO10" s="48"/>
      <c r="BP10" s="49"/>
      <c r="BQ10" s="59">
        <f t="shared" si="3"/>
        <v>400</v>
      </c>
      <c r="BR10" s="60">
        <v>400</v>
      </c>
      <c r="BS10" s="3">
        <v>1.06</v>
      </c>
      <c r="BT10" s="48"/>
      <c r="BU10" s="49">
        <v>400</v>
      </c>
      <c r="BV10" s="59"/>
      <c r="BW10" s="60"/>
      <c r="BX10" s="3"/>
      <c r="BY10" s="48"/>
      <c r="BZ10" s="49"/>
      <c r="CA10" s="59"/>
      <c r="CB10" s="60"/>
      <c r="CC10" s="3"/>
      <c r="CD10" s="48"/>
      <c r="CE10" s="49"/>
      <c r="CF10" s="59"/>
      <c r="CG10" s="60"/>
      <c r="CH10" s="3"/>
      <c r="CI10" s="48"/>
      <c r="CJ10" s="49"/>
    </row>
    <row r="11" spans="1:88" ht="24" customHeight="1">
      <c r="A11" s="7">
        <v>50</v>
      </c>
      <c r="B11" s="72" t="s">
        <v>23</v>
      </c>
      <c r="C11" s="9">
        <f t="shared" si="4"/>
        <v>126</v>
      </c>
      <c r="D11" s="7"/>
      <c r="E11" s="7">
        <v>126</v>
      </c>
      <c r="F11" s="9">
        <f t="shared" si="5"/>
        <v>126</v>
      </c>
      <c r="G11" s="9">
        <f t="shared" si="0"/>
        <v>0</v>
      </c>
      <c r="H11" s="57">
        <f t="shared" si="6"/>
        <v>142</v>
      </c>
      <c r="I11" s="7">
        <f t="shared" si="1"/>
        <v>0</v>
      </c>
      <c r="J11" s="5">
        <f t="shared" si="1"/>
        <v>142</v>
      </c>
      <c r="K11" s="58">
        <f t="shared" si="2"/>
        <v>-16</v>
      </c>
      <c r="L11" s="58">
        <f t="shared" si="2"/>
        <v>0</v>
      </c>
      <c r="M11" s="58">
        <f t="shared" si="2"/>
        <v>-16</v>
      </c>
      <c r="N11" s="59">
        <f t="shared" si="7"/>
        <v>0</v>
      </c>
      <c r="O11" s="60"/>
      <c r="P11" s="3"/>
      <c r="Q11" s="48"/>
      <c r="R11" s="49"/>
      <c r="S11" s="59">
        <f t="shared" si="8"/>
        <v>0</v>
      </c>
      <c r="T11" s="60"/>
      <c r="U11" s="3"/>
      <c r="V11" s="48"/>
      <c r="W11" s="49"/>
      <c r="X11" s="59">
        <f t="shared" si="9"/>
        <v>0</v>
      </c>
      <c r="Y11" s="60"/>
      <c r="Z11" s="3"/>
      <c r="AA11" s="48"/>
      <c r="AB11" s="49"/>
      <c r="AC11" s="59">
        <f t="shared" si="10"/>
        <v>0</v>
      </c>
      <c r="AD11" s="60"/>
      <c r="AE11" s="3"/>
      <c r="AF11" s="48"/>
      <c r="AG11" s="49"/>
      <c r="AH11" s="59">
        <f t="shared" si="11"/>
        <v>0</v>
      </c>
      <c r="AI11" s="60"/>
      <c r="AJ11" s="3"/>
      <c r="AK11" s="48"/>
      <c r="AL11" s="49"/>
      <c r="AM11" s="59">
        <f t="shared" si="12"/>
        <v>0</v>
      </c>
      <c r="AN11" s="60"/>
      <c r="AO11" s="3"/>
      <c r="AP11" s="48"/>
      <c r="AQ11" s="49"/>
      <c r="AR11" s="59">
        <f t="shared" si="13"/>
        <v>142</v>
      </c>
      <c r="AS11" s="60">
        <v>126</v>
      </c>
      <c r="AT11" s="3">
        <v>1</v>
      </c>
      <c r="AU11" s="48"/>
      <c r="AV11" s="49">
        <v>142</v>
      </c>
      <c r="AW11" s="59">
        <f t="shared" si="14"/>
        <v>0</v>
      </c>
      <c r="AX11" s="60"/>
      <c r="AY11" s="3"/>
      <c r="AZ11" s="48"/>
      <c r="BA11" s="49"/>
      <c r="BB11" s="59">
        <f t="shared" si="15"/>
        <v>0</v>
      </c>
      <c r="BC11" s="60"/>
      <c r="BD11" s="3"/>
      <c r="BE11" s="48"/>
      <c r="BF11" s="49"/>
      <c r="BG11" s="59">
        <f t="shared" si="16"/>
        <v>0</v>
      </c>
      <c r="BH11" s="60"/>
      <c r="BI11" s="3"/>
      <c r="BJ11" s="48"/>
      <c r="BK11" s="49"/>
      <c r="BL11" s="59">
        <f t="shared" si="17"/>
        <v>0</v>
      </c>
      <c r="BM11" s="60"/>
      <c r="BN11" s="3"/>
      <c r="BO11" s="48"/>
      <c r="BP11" s="49"/>
      <c r="BQ11" s="59">
        <f t="shared" si="3"/>
        <v>0</v>
      </c>
      <c r="BR11" s="60"/>
      <c r="BS11" s="3"/>
      <c r="BT11" s="48"/>
      <c r="BU11" s="49"/>
      <c r="BV11" s="59"/>
      <c r="BW11" s="60"/>
      <c r="BX11" s="3"/>
      <c r="BY11" s="48"/>
      <c r="BZ11" s="49"/>
      <c r="CA11" s="59"/>
      <c r="CB11" s="60"/>
      <c r="CC11" s="3"/>
      <c r="CD11" s="48"/>
      <c r="CE11" s="49"/>
      <c r="CF11" s="59"/>
      <c r="CG11" s="60"/>
      <c r="CH11" s="3"/>
      <c r="CI11" s="48"/>
      <c r="CJ11" s="49"/>
    </row>
    <row r="12" spans="1:88" ht="10.5" customHeight="1">
      <c r="A12" s="7">
        <v>51</v>
      </c>
      <c r="B12" s="72" t="s">
        <v>22</v>
      </c>
      <c r="C12" s="9">
        <f t="shared" si="4"/>
        <v>199</v>
      </c>
      <c r="D12" s="7"/>
      <c r="E12" s="7">
        <v>199</v>
      </c>
      <c r="F12" s="9">
        <f t="shared" si="5"/>
        <v>199</v>
      </c>
      <c r="G12" s="9">
        <f t="shared" si="0"/>
        <v>0</v>
      </c>
      <c r="H12" s="57">
        <f t="shared" si="6"/>
        <v>398</v>
      </c>
      <c r="I12" s="7">
        <f t="shared" si="1"/>
        <v>199</v>
      </c>
      <c r="J12" s="5">
        <f t="shared" si="1"/>
        <v>199</v>
      </c>
      <c r="K12" s="58">
        <f t="shared" si="2"/>
        <v>-199</v>
      </c>
      <c r="L12" s="58">
        <f t="shared" si="2"/>
        <v>-199</v>
      </c>
      <c r="M12" s="58">
        <f t="shared" si="2"/>
        <v>0</v>
      </c>
      <c r="N12" s="59">
        <f t="shared" si="7"/>
        <v>0</v>
      </c>
      <c r="O12" s="60"/>
      <c r="P12" s="3"/>
      <c r="Q12" s="48"/>
      <c r="R12" s="49"/>
      <c r="S12" s="59">
        <f t="shared" si="8"/>
        <v>0</v>
      </c>
      <c r="T12" s="60"/>
      <c r="U12" s="3"/>
      <c r="V12" s="48"/>
      <c r="W12" s="49"/>
      <c r="X12" s="59">
        <f t="shared" si="9"/>
        <v>0</v>
      </c>
      <c r="Y12" s="60"/>
      <c r="Z12" s="3"/>
      <c r="AA12" s="48"/>
      <c r="AB12" s="49"/>
      <c r="AC12" s="59">
        <f t="shared" si="10"/>
        <v>199</v>
      </c>
      <c r="AD12" s="60">
        <v>0</v>
      </c>
      <c r="AE12" s="3">
        <v>1.02</v>
      </c>
      <c r="AF12" s="48"/>
      <c r="AG12" s="49">
        <v>199</v>
      </c>
      <c r="AH12" s="59">
        <f t="shared" si="11"/>
        <v>0</v>
      </c>
      <c r="AI12" s="60"/>
      <c r="AJ12" s="3"/>
      <c r="AK12" s="48"/>
      <c r="AL12" s="49"/>
      <c r="AM12" s="59">
        <f t="shared" si="12"/>
        <v>0</v>
      </c>
      <c r="AN12" s="60"/>
      <c r="AO12" s="3"/>
      <c r="AP12" s="48"/>
      <c r="AQ12" s="49"/>
      <c r="AR12" s="59">
        <f t="shared" si="13"/>
        <v>0</v>
      </c>
      <c r="AS12" s="60"/>
      <c r="AT12" s="3"/>
      <c r="AU12" s="48"/>
      <c r="AV12" s="49"/>
      <c r="AW12" s="59">
        <f t="shared" si="14"/>
        <v>199</v>
      </c>
      <c r="AX12" s="60">
        <v>0</v>
      </c>
      <c r="AY12" s="3"/>
      <c r="AZ12" s="48">
        <v>199</v>
      </c>
      <c r="BA12" s="49"/>
      <c r="BB12" s="59">
        <f t="shared" si="15"/>
        <v>0</v>
      </c>
      <c r="BC12" s="60"/>
      <c r="BD12" s="3"/>
      <c r="BE12" s="48"/>
      <c r="BF12" s="49"/>
      <c r="BG12" s="59">
        <f t="shared" si="16"/>
        <v>0</v>
      </c>
      <c r="BH12" s="60"/>
      <c r="BI12" s="3"/>
      <c r="BJ12" s="48"/>
      <c r="BK12" s="49"/>
      <c r="BL12" s="59">
        <f t="shared" si="17"/>
        <v>0</v>
      </c>
      <c r="BM12" s="60"/>
      <c r="BN12" s="3"/>
      <c r="BO12" s="48"/>
      <c r="BP12" s="49"/>
      <c r="BQ12" s="59">
        <f t="shared" si="3"/>
        <v>199</v>
      </c>
      <c r="BR12" s="60">
        <v>199</v>
      </c>
      <c r="BS12" s="3">
        <v>1.02</v>
      </c>
      <c r="BT12" s="48"/>
      <c r="BU12" s="49">
        <v>199</v>
      </c>
      <c r="BV12" s="59"/>
      <c r="BW12" s="60"/>
      <c r="BX12" s="3"/>
      <c r="BY12" s="48"/>
      <c r="BZ12" s="49"/>
      <c r="CA12" s="59"/>
      <c r="CB12" s="60"/>
      <c r="CC12" s="3"/>
      <c r="CD12" s="48"/>
      <c r="CE12" s="49"/>
      <c r="CF12" s="59"/>
      <c r="CG12" s="60"/>
      <c r="CH12" s="3"/>
      <c r="CI12" s="48"/>
      <c r="CJ12" s="49"/>
    </row>
    <row r="13" spans="1:88" ht="12" customHeight="1">
      <c r="A13" s="7">
        <v>52</v>
      </c>
      <c r="B13" s="72" t="s">
        <v>25</v>
      </c>
      <c r="C13" s="9">
        <f t="shared" si="4"/>
        <v>741</v>
      </c>
      <c r="D13" s="7"/>
      <c r="E13" s="7">
        <v>741</v>
      </c>
      <c r="F13" s="9">
        <f t="shared" si="5"/>
        <v>741</v>
      </c>
      <c r="G13" s="9">
        <f t="shared" si="0"/>
        <v>0</v>
      </c>
      <c r="H13" s="57">
        <f t="shared" si="6"/>
        <v>760</v>
      </c>
      <c r="I13" s="7">
        <f t="shared" si="1"/>
        <v>0</v>
      </c>
      <c r="J13" s="5">
        <f t="shared" si="1"/>
        <v>760</v>
      </c>
      <c r="K13" s="58">
        <f t="shared" si="2"/>
        <v>-19</v>
      </c>
      <c r="L13" s="58">
        <f t="shared" si="2"/>
        <v>0</v>
      </c>
      <c r="M13" s="58">
        <f t="shared" si="2"/>
        <v>-19</v>
      </c>
      <c r="N13" s="59">
        <f t="shared" si="7"/>
        <v>0</v>
      </c>
      <c r="O13" s="60"/>
      <c r="P13" s="3"/>
      <c r="Q13" s="48"/>
      <c r="R13" s="49"/>
      <c r="S13" s="59">
        <f t="shared" si="8"/>
        <v>0</v>
      </c>
      <c r="T13" s="60"/>
      <c r="U13" s="3"/>
      <c r="V13" s="48"/>
      <c r="W13" s="49"/>
      <c r="X13" s="59">
        <f t="shared" si="9"/>
        <v>0</v>
      </c>
      <c r="Y13" s="60"/>
      <c r="Z13" s="3"/>
      <c r="AA13" s="48"/>
      <c r="AB13" s="49"/>
      <c r="AC13" s="59">
        <f t="shared" si="10"/>
        <v>0</v>
      </c>
      <c r="AD13" s="60"/>
      <c r="AE13" s="3"/>
      <c r="AF13" s="48"/>
      <c r="AG13" s="49"/>
      <c r="AH13" s="59">
        <f t="shared" si="11"/>
        <v>0</v>
      </c>
      <c r="AI13" s="60"/>
      <c r="AJ13" s="3"/>
      <c r="AK13" s="48"/>
      <c r="AL13" s="49"/>
      <c r="AM13" s="59">
        <f t="shared" si="12"/>
        <v>0</v>
      </c>
      <c r="AN13" s="60"/>
      <c r="AO13" s="3"/>
      <c r="AP13" s="48"/>
      <c r="AQ13" s="49"/>
      <c r="AR13" s="59">
        <f t="shared" si="13"/>
        <v>760</v>
      </c>
      <c r="AS13" s="60">
        <v>741</v>
      </c>
      <c r="AT13" s="3">
        <v>1</v>
      </c>
      <c r="AU13" s="48"/>
      <c r="AV13" s="49">
        <v>760</v>
      </c>
      <c r="AW13" s="59">
        <f t="shared" si="14"/>
        <v>0</v>
      </c>
      <c r="AX13" s="60"/>
      <c r="AY13" s="3"/>
      <c r="AZ13" s="48"/>
      <c r="BA13" s="49"/>
      <c r="BB13" s="59">
        <f t="shared" si="15"/>
        <v>0</v>
      </c>
      <c r="BC13" s="60"/>
      <c r="BD13" s="3"/>
      <c r="BE13" s="48"/>
      <c r="BF13" s="49"/>
      <c r="BG13" s="59">
        <f t="shared" si="16"/>
        <v>0</v>
      </c>
      <c r="BH13" s="60"/>
      <c r="BI13" s="3"/>
      <c r="BJ13" s="48"/>
      <c r="BK13" s="49"/>
      <c r="BL13" s="59">
        <f t="shared" si="17"/>
        <v>0</v>
      </c>
      <c r="BM13" s="60"/>
      <c r="BN13" s="3"/>
      <c r="BO13" s="48"/>
      <c r="BP13" s="49"/>
      <c r="BQ13" s="59">
        <f t="shared" si="3"/>
        <v>0</v>
      </c>
      <c r="BR13" s="60"/>
      <c r="BS13" s="3"/>
      <c r="BT13" s="48"/>
      <c r="BU13" s="49"/>
      <c r="BV13" s="59"/>
      <c r="BW13" s="60"/>
      <c r="BX13" s="3"/>
      <c r="BY13" s="48"/>
      <c r="BZ13" s="49"/>
      <c r="CA13" s="59"/>
      <c r="CB13" s="60"/>
      <c r="CC13" s="3"/>
      <c r="CD13" s="48"/>
      <c r="CE13" s="49"/>
      <c r="CF13" s="59"/>
      <c r="CG13" s="60"/>
      <c r="CH13" s="3"/>
      <c r="CI13" s="48"/>
      <c r="CJ13" s="49"/>
    </row>
    <row r="14" spans="1:88" ht="12" customHeight="1">
      <c r="A14" s="7">
        <v>53</v>
      </c>
      <c r="B14" s="72" t="s">
        <v>24</v>
      </c>
      <c r="C14" s="9">
        <f t="shared" si="4"/>
        <v>268</v>
      </c>
      <c r="D14" s="7"/>
      <c r="E14" s="7">
        <v>268</v>
      </c>
      <c r="F14" s="9">
        <f t="shared" si="5"/>
        <v>268</v>
      </c>
      <c r="G14" s="9">
        <f t="shared" si="0"/>
        <v>0</v>
      </c>
      <c r="H14" s="57">
        <f t="shared" si="6"/>
        <v>0</v>
      </c>
      <c r="I14" s="7">
        <f t="shared" si="1"/>
        <v>0</v>
      </c>
      <c r="J14" s="5">
        <f t="shared" si="1"/>
        <v>0</v>
      </c>
      <c r="K14" s="58">
        <f t="shared" si="2"/>
        <v>268</v>
      </c>
      <c r="L14" s="58">
        <f t="shared" si="2"/>
        <v>0</v>
      </c>
      <c r="M14" s="58">
        <f t="shared" si="2"/>
        <v>268</v>
      </c>
      <c r="N14" s="59">
        <f t="shared" si="7"/>
        <v>0</v>
      </c>
      <c r="O14" s="60"/>
      <c r="P14" s="3"/>
      <c r="Q14" s="48"/>
      <c r="R14" s="49"/>
      <c r="S14" s="59">
        <f t="shared" si="8"/>
        <v>0</v>
      </c>
      <c r="T14" s="60"/>
      <c r="U14" s="3"/>
      <c r="V14" s="48"/>
      <c r="W14" s="49"/>
      <c r="X14" s="59">
        <f t="shared" si="9"/>
        <v>0</v>
      </c>
      <c r="Y14" s="60"/>
      <c r="Z14" s="3"/>
      <c r="AA14" s="48"/>
      <c r="AB14" s="49"/>
      <c r="AC14" s="59">
        <f t="shared" si="10"/>
        <v>0</v>
      </c>
      <c r="AD14" s="60"/>
      <c r="AE14" s="3"/>
      <c r="AF14" s="48"/>
      <c r="AG14" s="49"/>
      <c r="AH14" s="59">
        <f t="shared" si="11"/>
        <v>0</v>
      </c>
      <c r="AI14" s="60"/>
      <c r="AJ14" s="3"/>
      <c r="AK14" s="48"/>
      <c r="AL14" s="49"/>
      <c r="AM14" s="59">
        <f t="shared" si="12"/>
        <v>0</v>
      </c>
      <c r="AN14" s="60"/>
      <c r="AO14" s="3"/>
      <c r="AP14" s="48"/>
      <c r="AQ14" s="49"/>
      <c r="AR14" s="59">
        <f t="shared" si="13"/>
        <v>0</v>
      </c>
      <c r="AS14" s="60"/>
      <c r="AT14" s="3"/>
      <c r="AU14" s="48"/>
      <c r="AV14" s="49"/>
      <c r="AW14" s="59">
        <f t="shared" si="14"/>
        <v>0</v>
      </c>
      <c r="AX14" s="60"/>
      <c r="AY14" s="3"/>
      <c r="AZ14" s="48"/>
      <c r="BA14" s="49"/>
      <c r="BB14" s="59">
        <f t="shared" si="15"/>
        <v>0</v>
      </c>
      <c r="BC14" s="60"/>
      <c r="BD14" s="3"/>
      <c r="BE14" s="48"/>
      <c r="BF14" s="49"/>
      <c r="BG14" s="59">
        <f t="shared" si="16"/>
        <v>0</v>
      </c>
      <c r="BH14" s="60"/>
      <c r="BI14" s="3"/>
      <c r="BJ14" s="48"/>
      <c r="BK14" s="49"/>
      <c r="BL14" s="59">
        <f t="shared" si="17"/>
        <v>0</v>
      </c>
      <c r="BM14" s="60"/>
      <c r="BN14" s="3"/>
      <c r="BO14" s="48"/>
      <c r="BP14" s="49"/>
      <c r="BQ14" s="59">
        <f t="shared" si="3"/>
        <v>268</v>
      </c>
      <c r="BR14" s="60">
        <v>268</v>
      </c>
      <c r="BS14" s="3">
        <v>0.98</v>
      </c>
      <c r="BT14" s="48"/>
      <c r="BU14" s="49">
        <v>268</v>
      </c>
      <c r="BV14" s="59"/>
      <c r="BW14" s="60"/>
      <c r="BX14" s="3"/>
      <c r="BY14" s="48"/>
      <c r="BZ14" s="49"/>
      <c r="CA14" s="59"/>
      <c r="CB14" s="60"/>
      <c r="CC14" s="3"/>
      <c r="CD14" s="48"/>
      <c r="CE14" s="49"/>
      <c r="CF14" s="59"/>
      <c r="CG14" s="60"/>
      <c r="CH14" s="3"/>
      <c r="CI14" s="48"/>
      <c r="CJ14" s="49"/>
    </row>
    <row r="15" spans="1:88" ht="12" customHeight="1">
      <c r="A15" s="7">
        <v>54</v>
      </c>
      <c r="B15" s="72" t="s">
        <v>27</v>
      </c>
      <c r="C15" s="9">
        <f t="shared" si="4"/>
        <v>589</v>
      </c>
      <c r="D15" s="7"/>
      <c r="E15" s="7">
        <v>589</v>
      </c>
      <c r="F15" s="9">
        <f t="shared" si="5"/>
        <v>589</v>
      </c>
      <c r="G15" s="9">
        <f t="shared" si="0"/>
        <v>0</v>
      </c>
      <c r="H15" s="57">
        <f t="shared" si="6"/>
        <v>636</v>
      </c>
      <c r="I15" s="7">
        <f t="shared" si="1"/>
        <v>0</v>
      </c>
      <c r="J15" s="5">
        <f t="shared" si="1"/>
        <v>636</v>
      </c>
      <c r="K15" s="58">
        <f t="shared" si="2"/>
        <v>-47</v>
      </c>
      <c r="L15" s="58">
        <f t="shared" si="2"/>
        <v>0</v>
      </c>
      <c r="M15" s="58">
        <f t="shared" si="2"/>
        <v>-47</v>
      </c>
      <c r="N15" s="59">
        <f t="shared" si="7"/>
        <v>0</v>
      </c>
      <c r="O15" s="60"/>
      <c r="P15" s="3"/>
      <c r="Q15" s="48"/>
      <c r="R15" s="49"/>
      <c r="S15" s="59">
        <f t="shared" si="8"/>
        <v>0</v>
      </c>
      <c r="T15" s="60"/>
      <c r="U15" s="3"/>
      <c r="V15" s="48"/>
      <c r="W15" s="49"/>
      <c r="X15" s="59">
        <f t="shared" si="9"/>
        <v>0</v>
      </c>
      <c r="Y15" s="60"/>
      <c r="Z15" s="3"/>
      <c r="AA15" s="48"/>
      <c r="AB15" s="49"/>
      <c r="AC15" s="59">
        <f t="shared" si="10"/>
        <v>0</v>
      </c>
      <c r="AD15" s="60"/>
      <c r="AE15" s="3"/>
      <c r="AF15" s="48"/>
      <c r="AG15" s="49"/>
      <c r="AH15" s="59">
        <f t="shared" si="11"/>
        <v>0</v>
      </c>
      <c r="AI15" s="60"/>
      <c r="AJ15" s="3"/>
      <c r="AK15" s="48"/>
      <c r="AL15" s="49"/>
      <c r="AM15" s="59">
        <f t="shared" si="12"/>
        <v>0</v>
      </c>
      <c r="AN15" s="60"/>
      <c r="AO15" s="3"/>
      <c r="AP15" s="48"/>
      <c r="AQ15" s="49"/>
      <c r="AR15" s="59">
        <f t="shared" si="13"/>
        <v>636</v>
      </c>
      <c r="AS15" s="60">
        <v>589</v>
      </c>
      <c r="AT15" s="3">
        <v>1</v>
      </c>
      <c r="AU15" s="48"/>
      <c r="AV15" s="49">
        <v>636</v>
      </c>
      <c r="AW15" s="59">
        <f t="shared" si="14"/>
        <v>0</v>
      </c>
      <c r="AX15" s="60"/>
      <c r="AY15" s="3"/>
      <c r="AZ15" s="48"/>
      <c r="BA15" s="49"/>
      <c r="BB15" s="59">
        <f t="shared" si="15"/>
        <v>0</v>
      </c>
      <c r="BC15" s="60"/>
      <c r="BD15" s="3"/>
      <c r="BE15" s="48"/>
      <c r="BF15" s="49"/>
      <c r="BG15" s="59">
        <f t="shared" si="16"/>
        <v>0</v>
      </c>
      <c r="BH15" s="60"/>
      <c r="BI15" s="3"/>
      <c r="BJ15" s="48"/>
      <c r="BK15" s="49"/>
      <c r="BL15" s="59">
        <f t="shared" si="17"/>
        <v>0</v>
      </c>
      <c r="BM15" s="60"/>
      <c r="BN15" s="3"/>
      <c r="BO15" s="48"/>
      <c r="BP15" s="49"/>
      <c r="BQ15" s="59">
        <f t="shared" si="3"/>
        <v>0</v>
      </c>
      <c r="BR15" s="60"/>
      <c r="BS15" s="3"/>
      <c r="BT15" s="48"/>
      <c r="BU15" s="49"/>
      <c r="BV15" s="59"/>
      <c r="BW15" s="60"/>
      <c r="BX15" s="3"/>
      <c r="BY15" s="48"/>
      <c r="BZ15" s="49"/>
      <c r="CA15" s="59"/>
      <c r="CB15" s="60"/>
      <c r="CC15" s="3"/>
      <c r="CD15" s="48"/>
      <c r="CE15" s="49"/>
      <c r="CF15" s="59"/>
      <c r="CG15" s="60"/>
      <c r="CH15" s="3"/>
      <c r="CI15" s="48"/>
      <c r="CJ15" s="49"/>
    </row>
    <row r="16" spans="1:88" ht="12" customHeight="1">
      <c r="A16" s="7">
        <v>55</v>
      </c>
      <c r="B16" s="72" t="s">
        <v>26</v>
      </c>
      <c r="C16" s="9">
        <f t="shared" si="4"/>
        <v>200</v>
      </c>
      <c r="D16" s="7"/>
      <c r="E16" s="7">
        <v>200</v>
      </c>
      <c r="F16" s="9">
        <f t="shared" si="5"/>
        <v>200</v>
      </c>
      <c r="G16" s="9">
        <f t="shared" si="0"/>
        <v>0</v>
      </c>
      <c r="H16" s="57">
        <f t="shared" si="6"/>
        <v>200</v>
      </c>
      <c r="I16" s="7">
        <f t="shared" si="1"/>
        <v>200</v>
      </c>
      <c r="J16" s="5">
        <f t="shared" si="1"/>
        <v>0</v>
      </c>
      <c r="K16" s="58">
        <f t="shared" si="2"/>
        <v>0</v>
      </c>
      <c r="L16" s="58">
        <f t="shared" si="2"/>
        <v>-200</v>
      </c>
      <c r="M16" s="58">
        <f t="shared" si="2"/>
        <v>200</v>
      </c>
      <c r="N16" s="59">
        <f t="shared" si="7"/>
        <v>0</v>
      </c>
      <c r="O16" s="60"/>
      <c r="P16" s="3"/>
      <c r="Q16" s="48"/>
      <c r="R16" s="49"/>
      <c r="S16" s="59">
        <f t="shared" si="8"/>
        <v>0</v>
      </c>
      <c r="T16" s="60"/>
      <c r="U16" s="3"/>
      <c r="V16" s="48"/>
      <c r="W16" s="49"/>
      <c r="X16" s="59">
        <f t="shared" si="9"/>
        <v>0</v>
      </c>
      <c r="Y16" s="60"/>
      <c r="Z16" s="3"/>
      <c r="AA16" s="48"/>
      <c r="AB16" s="49"/>
      <c r="AC16" s="59">
        <f t="shared" si="10"/>
        <v>0</v>
      </c>
      <c r="AD16" s="60"/>
      <c r="AE16" s="3"/>
      <c r="AF16" s="48"/>
      <c r="AG16" s="49"/>
      <c r="AH16" s="59">
        <f t="shared" si="11"/>
        <v>0</v>
      </c>
      <c r="AI16" s="60"/>
      <c r="AJ16" s="3"/>
      <c r="AK16" s="48"/>
      <c r="AL16" s="49"/>
      <c r="AM16" s="59">
        <f t="shared" si="12"/>
        <v>0</v>
      </c>
      <c r="AN16" s="60"/>
      <c r="AO16" s="3"/>
      <c r="AP16" s="48"/>
      <c r="AQ16" s="49"/>
      <c r="AR16" s="59">
        <f t="shared" si="13"/>
        <v>0</v>
      </c>
      <c r="AS16" s="60"/>
      <c r="AT16" s="3"/>
      <c r="AU16" s="48"/>
      <c r="AV16" s="49"/>
      <c r="AW16" s="59">
        <f t="shared" si="14"/>
        <v>200</v>
      </c>
      <c r="AX16" s="60">
        <v>0</v>
      </c>
      <c r="AY16" s="3"/>
      <c r="AZ16" s="48">
        <v>200</v>
      </c>
      <c r="BA16" s="49"/>
      <c r="BB16" s="59">
        <f t="shared" si="15"/>
        <v>0</v>
      </c>
      <c r="BC16" s="60"/>
      <c r="BD16" s="3"/>
      <c r="BE16" s="48"/>
      <c r="BF16" s="49"/>
      <c r="BG16" s="59">
        <f t="shared" si="16"/>
        <v>0</v>
      </c>
      <c r="BH16" s="60"/>
      <c r="BI16" s="3"/>
      <c r="BJ16" s="48"/>
      <c r="BK16" s="49"/>
      <c r="BL16" s="59">
        <f t="shared" si="17"/>
        <v>0</v>
      </c>
      <c r="BM16" s="60"/>
      <c r="BN16" s="3"/>
      <c r="BO16" s="48"/>
      <c r="BP16" s="49"/>
      <c r="BQ16" s="59">
        <f t="shared" si="3"/>
        <v>200</v>
      </c>
      <c r="BR16" s="60">
        <v>200</v>
      </c>
      <c r="BS16" s="3">
        <v>0.97</v>
      </c>
      <c r="BT16" s="48"/>
      <c r="BU16" s="49">
        <v>200</v>
      </c>
      <c r="BV16" s="59"/>
      <c r="BW16" s="60"/>
      <c r="BX16" s="3"/>
      <c r="BY16" s="48"/>
      <c r="BZ16" s="49"/>
      <c r="CA16" s="59"/>
      <c r="CB16" s="60"/>
      <c r="CC16" s="3"/>
      <c r="CD16" s="48"/>
      <c r="CE16" s="49"/>
      <c r="CF16" s="59"/>
      <c r="CG16" s="60"/>
      <c r="CH16" s="3"/>
      <c r="CI16" s="48"/>
      <c r="CJ16" s="49"/>
    </row>
    <row r="17" spans="1:88" ht="12" customHeight="1">
      <c r="A17" s="7">
        <v>56</v>
      </c>
      <c r="B17" s="72" t="s">
        <v>29</v>
      </c>
      <c r="C17" s="9">
        <f t="shared" si="4"/>
        <v>267</v>
      </c>
      <c r="D17" s="7">
        <v>36</v>
      </c>
      <c r="E17" s="7">
        <v>231</v>
      </c>
      <c r="F17" s="9">
        <f t="shared" si="5"/>
        <v>231</v>
      </c>
      <c r="G17" s="9">
        <f t="shared" si="0"/>
        <v>36</v>
      </c>
      <c r="H17" s="57">
        <f t="shared" si="6"/>
        <v>256</v>
      </c>
      <c r="I17" s="7">
        <f t="shared" si="1"/>
        <v>0</v>
      </c>
      <c r="J17" s="5">
        <f t="shared" si="1"/>
        <v>256</v>
      </c>
      <c r="K17" s="58">
        <f t="shared" si="2"/>
        <v>11</v>
      </c>
      <c r="L17" s="58">
        <f t="shared" si="2"/>
        <v>36</v>
      </c>
      <c r="M17" s="58">
        <f t="shared" si="2"/>
        <v>-25</v>
      </c>
      <c r="N17" s="59">
        <f t="shared" si="7"/>
        <v>0</v>
      </c>
      <c r="O17" s="60"/>
      <c r="P17" s="3"/>
      <c r="Q17" s="48"/>
      <c r="R17" s="49"/>
      <c r="S17" s="59">
        <f t="shared" si="8"/>
        <v>0</v>
      </c>
      <c r="T17" s="60"/>
      <c r="U17" s="3"/>
      <c r="V17" s="48"/>
      <c r="W17" s="49"/>
      <c r="X17" s="59">
        <f t="shared" si="9"/>
        <v>0</v>
      </c>
      <c r="Y17" s="60"/>
      <c r="Z17" s="3"/>
      <c r="AA17" s="48"/>
      <c r="AB17" s="49"/>
      <c r="AC17" s="59">
        <f t="shared" si="10"/>
        <v>0</v>
      </c>
      <c r="AD17" s="60"/>
      <c r="AE17" s="3"/>
      <c r="AF17" s="48"/>
      <c r="AG17" s="49"/>
      <c r="AH17" s="59">
        <f t="shared" si="11"/>
        <v>0</v>
      </c>
      <c r="AI17" s="60"/>
      <c r="AJ17" s="3"/>
      <c r="AK17" s="48"/>
      <c r="AL17" s="49"/>
      <c r="AM17" s="59">
        <f t="shared" si="12"/>
        <v>0</v>
      </c>
      <c r="AN17" s="60"/>
      <c r="AO17" s="3"/>
      <c r="AP17" s="48"/>
      <c r="AQ17" s="49"/>
      <c r="AR17" s="59">
        <f t="shared" si="13"/>
        <v>256</v>
      </c>
      <c r="AS17" s="60">
        <v>231</v>
      </c>
      <c r="AT17" s="3">
        <v>1</v>
      </c>
      <c r="AU17" s="48"/>
      <c r="AV17" s="49">
        <v>256</v>
      </c>
      <c r="AW17" s="59">
        <f t="shared" si="14"/>
        <v>0</v>
      </c>
      <c r="AX17" s="60"/>
      <c r="AY17" s="3"/>
      <c r="AZ17" s="48"/>
      <c r="BA17" s="49"/>
      <c r="BB17" s="59">
        <f t="shared" si="15"/>
        <v>0</v>
      </c>
      <c r="BC17" s="60"/>
      <c r="BD17" s="3"/>
      <c r="BE17" s="48"/>
      <c r="BF17" s="49"/>
      <c r="BG17" s="59">
        <f t="shared" si="16"/>
        <v>0</v>
      </c>
      <c r="BH17" s="60"/>
      <c r="BI17" s="3"/>
      <c r="BJ17" s="48"/>
      <c r="BK17" s="49"/>
      <c r="BL17" s="59">
        <f t="shared" si="17"/>
        <v>0</v>
      </c>
      <c r="BM17" s="60"/>
      <c r="BN17" s="3"/>
      <c r="BO17" s="48"/>
      <c r="BP17" s="49"/>
      <c r="BQ17" s="59">
        <f t="shared" si="3"/>
        <v>0</v>
      </c>
      <c r="BR17" s="60"/>
      <c r="BS17" s="3"/>
      <c r="BT17" s="48"/>
      <c r="BU17" s="49"/>
      <c r="BV17" s="59"/>
      <c r="BW17" s="60"/>
      <c r="BX17" s="3"/>
      <c r="BY17" s="48"/>
      <c r="BZ17" s="49"/>
      <c r="CA17" s="59"/>
      <c r="CB17" s="60"/>
      <c r="CC17" s="3"/>
      <c r="CD17" s="48"/>
      <c r="CE17" s="49"/>
      <c r="CF17" s="59"/>
      <c r="CG17" s="60"/>
      <c r="CH17" s="3"/>
      <c r="CI17" s="48"/>
      <c r="CJ17" s="49"/>
    </row>
    <row r="18" spans="1:88" ht="12" customHeight="1">
      <c r="A18" s="7">
        <v>57</v>
      </c>
      <c r="B18" s="79" t="s">
        <v>28</v>
      </c>
      <c r="C18" s="9">
        <f t="shared" si="4"/>
        <v>374</v>
      </c>
      <c r="D18" s="7"/>
      <c r="E18" s="7">
        <v>374</v>
      </c>
      <c r="F18" s="9">
        <f t="shared" si="5"/>
        <v>374</v>
      </c>
      <c r="G18" s="9">
        <f t="shared" si="0"/>
        <v>0</v>
      </c>
      <c r="H18" s="57">
        <f t="shared" si="6"/>
        <v>374</v>
      </c>
      <c r="I18" s="7">
        <f t="shared" si="1"/>
        <v>0</v>
      </c>
      <c r="J18" s="5">
        <f t="shared" si="1"/>
        <v>374</v>
      </c>
      <c r="K18" s="58">
        <f t="shared" si="2"/>
        <v>0</v>
      </c>
      <c r="L18" s="58">
        <f t="shared" si="2"/>
        <v>0</v>
      </c>
      <c r="M18" s="58">
        <f t="shared" si="2"/>
        <v>0</v>
      </c>
      <c r="N18" s="59">
        <f t="shared" si="7"/>
        <v>374</v>
      </c>
      <c r="O18" s="60">
        <v>374</v>
      </c>
      <c r="P18" s="3">
        <v>0.84</v>
      </c>
      <c r="Q18" s="48"/>
      <c r="R18" s="49">
        <v>374</v>
      </c>
      <c r="S18" s="59">
        <f t="shared" si="8"/>
        <v>0</v>
      </c>
      <c r="T18" s="60"/>
      <c r="U18" s="3"/>
      <c r="V18" s="48"/>
      <c r="W18" s="49"/>
      <c r="X18" s="59">
        <f t="shared" si="9"/>
        <v>0</v>
      </c>
      <c r="Y18" s="60"/>
      <c r="Z18" s="3"/>
      <c r="AA18" s="48"/>
      <c r="AB18" s="49"/>
      <c r="AC18" s="59">
        <f t="shared" si="10"/>
        <v>0</v>
      </c>
      <c r="AD18" s="60"/>
      <c r="AE18" s="3"/>
      <c r="AF18" s="48"/>
      <c r="AG18" s="49"/>
      <c r="AH18" s="59">
        <f t="shared" si="11"/>
        <v>0</v>
      </c>
      <c r="AI18" s="60"/>
      <c r="AJ18" s="3"/>
      <c r="AK18" s="48"/>
      <c r="AL18" s="49"/>
      <c r="AM18" s="59">
        <f t="shared" si="12"/>
        <v>0</v>
      </c>
      <c r="AN18" s="60"/>
      <c r="AO18" s="3"/>
      <c r="AP18" s="48"/>
      <c r="AQ18" s="49"/>
      <c r="AR18" s="59">
        <f t="shared" si="13"/>
        <v>0</v>
      </c>
      <c r="AS18" s="60"/>
      <c r="AT18" s="3"/>
      <c r="AU18" s="48"/>
      <c r="AV18" s="49"/>
      <c r="AW18" s="59">
        <f t="shared" si="14"/>
        <v>0</v>
      </c>
      <c r="AX18" s="60"/>
      <c r="AY18" s="3"/>
      <c r="AZ18" s="48"/>
      <c r="BA18" s="49"/>
      <c r="BB18" s="59">
        <f t="shared" si="15"/>
        <v>0</v>
      </c>
      <c r="BC18" s="60"/>
      <c r="BD18" s="3"/>
      <c r="BE18" s="48"/>
      <c r="BF18" s="49"/>
      <c r="BG18" s="59">
        <f t="shared" si="16"/>
        <v>0</v>
      </c>
      <c r="BH18" s="60"/>
      <c r="BI18" s="3"/>
      <c r="BJ18" s="48"/>
      <c r="BK18" s="49"/>
      <c r="BL18" s="59">
        <f t="shared" si="17"/>
        <v>0</v>
      </c>
      <c r="BM18" s="60"/>
      <c r="BN18" s="3"/>
      <c r="BO18" s="48"/>
      <c r="BP18" s="49"/>
      <c r="BQ18" s="59">
        <f t="shared" si="3"/>
        <v>0</v>
      </c>
      <c r="BR18" s="60"/>
      <c r="BS18" s="3"/>
      <c r="BT18" s="48"/>
      <c r="BU18" s="49"/>
      <c r="BV18" s="59"/>
      <c r="BW18" s="60"/>
      <c r="BX18" s="3"/>
      <c r="BY18" s="48"/>
      <c r="BZ18" s="49"/>
      <c r="CA18" s="59"/>
      <c r="CB18" s="60"/>
      <c r="CC18" s="3"/>
      <c r="CD18" s="48"/>
      <c r="CE18" s="49"/>
      <c r="CF18" s="59"/>
      <c r="CG18" s="60"/>
      <c r="CH18" s="3"/>
      <c r="CI18" s="48"/>
      <c r="CJ18" s="49"/>
    </row>
    <row r="19" spans="1:88" ht="12" customHeight="1">
      <c r="A19" s="7">
        <v>58</v>
      </c>
      <c r="B19" s="79" t="s">
        <v>31</v>
      </c>
      <c r="C19" s="9">
        <f t="shared" si="4"/>
        <v>177</v>
      </c>
      <c r="D19" s="7"/>
      <c r="E19" s="7">
        <v>177</v>
      </c>
      <c r="F19" s="9">
        <f t="shared" si="5"/>
        <v>177</v>
      </c>
      <c r="G19" s="9">
        <f t="shared" si="0"/>
        <v>0</v>
      </c>
      <c r="H19" s="57">
        <f t="shared" si="6"/>
        <v>177</v>
      </c>
      <c r="I19" s="7">
        <f t="shared" si="1"/>
        <v>0</v>
      </c>
      <c r="J19" s="5">
        <f t="shared" si="1"/>
        <v>177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59">
        <f t="shared" si="7"/>
        <v>0</v>
      </c>
      <c r="O19" s="60"/>
      <c r="P19" s="3"/>
      <c r="Q19" s="48"/>
      <c r="R19" s="49"/>
      <c r="S19" s="59">
        <f t="shared" si="8"/>
        <v>0</v>
      </c>
      <c r="T19" s="60"/>
      <c r="U19" s="3"/>
      <c r="V19" s="48"/>
      <c r="W19" s="49"/>
      <c r="X19" s="59">
        <f t="shared" si="9"/>
        <v>0</v>
      </c>
      <c r="Y19" s="60"/>
      <c r="Z19" s="3"/>
      <c r="AA19" s="48"/>
      <c r="AB19" s="49"/>
      <c r="AC19" s="59">
        <f t="shared" si="10"/>
        <v>0</v>
      </c>
      <c r="AD19" s="60"/>
      <c r="AE19" s="3"/>
      <c r="AF19" s="48"/>
      <c r="AG19" s="49"/>
      <c r="AH19" s="59">
        <f t="shared" si="11"/>
        <v>0</v>
      </c>
      <c r="AI19" s="60"/>
      <c r="AJ19" s="3"/>
      <c r="AK19" s="48"/>
      <c r="AL19" s="49"/>
      <c r="AM19" s="59">
        <f t="shared" si="12"/>
        <v>0</v>
      </c>
      <c r="AN19" s="60"/>
      <c r="AO19" s="3"/>
      <c r="AP19" s="48"/>
      <c r="AQ19" s="49"/>
      <c r="AR19" s="59">
        <f t="shared" si="13"/>
        <v>177</v>
      </c>
      <c r="AS19" s="60">
        <v>177</v>
      </c>
      <c r="AT19" s="3">
        <v>1</v>
      </c>
      <c r="AU19" s="48"/>
      <c r="AV19" s="49">
        <v>177</v>
      </c>
      <c r="AW19" s="59">
        <f t="shared" si="14"/>
        <v>0</v>
      </c>
      <c r="AX19" s="60"/>
      <c r="AY19" s="3"/>
      <c r="AZ19" s="48"/>
      <c r="BA19" s="49"/>
      <c r="BB19" s="59">
        <f t="shared" si="15"/>
        <v>0</v>
      </c>
      <c r="BC19" s="60"/>
      <c r="BD19" s="3"/>
      <c r="BE19" s="48"/>
      <c r="BF19" s="49"/>
      <c r="BG19" s="59">
        <f t="shared" si="16"/>
        <v>0</v>
      </c>
      <c r="BH19" s="60"/>
      <c r="BI19" s="3"/>
      <c r="BJ19" s="48"/>
      <c r="BK19" s="49"/>
      <c r="BL19" s="59">
        <f t="shared" si="17"/>
        <v>0</v>
      </c>
      <c r="BM19" s="60"/>
      <c r="BN19" s="3"/>
      <c r="BO19" s="48"/>
      <c r="BP19" s="49"/>
      <c r="BQ19" s="59">
        <f t="shared" si="3"/>
        <v>0</v>
      </c>
      <c r="BR19" s="60"/>
      <c r="BS19" s="3"/>
      <c r="BT19" s="48"/>
      <c r="BU19" s="49"/>
      <c r="BV19" s="59"/>
      <c r="BW19" s="60"/>
      <c r="BX19" s="3"/>
      <c r="BY19" s="48"/>
      <c r="BZ19" s="49"/>
      <c r="CA19" s="59"/>
      <c r="CB19" s="60"/>
      <c r="CC19" s="3"/>
      <c r="CD19" s="48"/>
      <c r="CE19" s="49"/>
      <c r="CF19" s="59"/>
      <c r="CG19" s="60"/>
      <c r="CH19" s="3"/>
      <c r="CI19" s="48"/>
      <c r="CJ19" s="49"/>
    </row>
    <row r="20" spans="1:88" ht="12" customHeight="1">
      <c r="A20" s="7">
        <v>59</v>
      </c>
      <c r="B20" s="79" t="s">
        <v>30</v>
      </c>
      <c r="C20" s="9">
        <f t="shared" si="4"/>
        <v>195</v>
      </c>
      <c r="D20" s="7"/>
      <c r="E20" s="7">
        <v>195</v>
      </c>
      <c r="F20" s="9">
        <f t="shared" si="5"/>
        <v>195</v>
      </c>
      <c r="G20" s="9">
        <f t="shared" si="0"/>
        <v>0</v>
      </c>
      <c r="H20" s="57">
        <f t="shared" si="6"/>
        <v>0</v>
      </c>
      <c r="I20" s="7">
        <f t="shared" si="1"/>
        <v>0</v>
      </c>
      <c r="J20" s="5">
        <f t="shared" si="1"/>
        <v>0</v>
      </c>
      <c r="K20" s="58">
        <f t="shared" si="2"/>
        <v>195</v>
      </c>
      <c r="L20" s="58">
        <f t="shared" si="2"/>
        <v>0</v>
      </c>
      <c r="M20" s="58">
        <f t="shared" si="2"/>
        <v>195</v>
      </c>
      <c r="N20" s="59">
        <f t="shared" si="7"/>
        <v>0</v>
      </c>
      <c r="O20" s="60"/>
      <c r="P20" s="3"/>
      <c r="Q20" s="48"/>
      <c r="R20" s="49"/>
      <c r="S20" s="59">
        <f t="shared" si="8"/>
        <v>0</v>
      </c>
      <c r="T20" s="60"/>
      <c r="U20" s="3"/>
      <c r="V20" s="48"/>
      <c r="W20" s="49"/>
      <c r="X20" s="59">
        <f t="shared" si="9"/>
        <v>0</v>
      </c>
      <c r="Y20" s="60"/>
      <c r="Z20" s="3"/>
      <c r="AA20" s="48"/>
      <c r="AB20" s="49"/>
      <c r="AC20" s="59">
        <f t="shared" si="10"/>
        <v>0</v>
      </c>
      <c r="AD20" s="60"/>
      <c r="AE20" s="3"/>
      <c r="AF20" s="48"/>
      <c r="AG20" s="49"/>
      <c r="AH20" s="59">
        <f t="shared" si="11"/>
        <v>0</v>
      </c>
      <c r="AI20" s="60"/>
      <c r="AJ20" s="3"/>
      <c r="AK20" s="48"/>
      <c r="AL20" s="49"/>
      <c r="AM20" s="59">
        <f t="shared" si="12"/>
        <v>0</v>
      </c>
      <c r="AN20" s="60"/>
      <c r="AO20" s="3"/>
      <c r="AP20" s="48"/>
      <c r="AQ20" s="49"/>
      <c r="AR20" s="59">
        <f t="shared" si="13"/>
        <v>0</v>
      </c>
      <c r="AS20" s="60"/>
      <c r="AT20" s="3"/>
      <c r="AU20" s="48"/>
      <c r="AV20" s="49"/>
      <c r="AW20" s="59">
        <f t="shared" si="14"/>
        <v>0</v>
      </c>
      <c r="AX20" s="60"/>
      <c r="AY20" s="3"/>
      <c r="AZ20" s="48"/>
      <c r="BA20" s="49"/>
      <c r="BB20" s="59">
        <f t="shared" si="15"/>
        <v>0</v>
      </c>
      <c r="BC20" s="60"/>
      <c r="BD20" s="3"/>
      <c r="BE20" s="48"/>
      <c r="BF20" s="49"/>
      <c r="BG20" s="59">
        <f t="shared" si="16"/>
        <v>0</v>
      </c>
      <c r="BH20" s="60"/>
      <c r="BI20" s="3"/>
      <c r="BJ20" s="48"/>
      <c r="BK20" s="49"/>
      <c r="BL20" s="59">
        <f t="shared" si="17"/>
        <v>0</v>
      </c>
      <c r="BM20" s="60"/>
      <c r="BN20" s="3"/>
      <c r="BO20" s="48"/>
      <c r="BP20" s="49"/>
      <c r="BQ20" s="59">
        <f t="shared" si="3"/>
        <v>195</v>
      </c>
      <c r="BR20" s="60">
        <v>195</v>
      </c>
      <c r="BS20" s="3">
        <v>0.98</v>
      </c>
      <c r="BT20" s="48"/>
      <c r="BU20" s="49">
        <v>195</v>
      </c>
      <c r="BV20" s="59"/>
      <c r="BW20" s="60"/>
      <c r="BX20" s="3"/>
      <c r="BY20" s="48"/>
      <c r="BZ20" s="49"/>
      <c r="CA20" s="59"/>
      <c r="CB20" s="60"/>
      <c r="CC20" s="3"/>
      <c r="CD20" s="48"/>
      <c r="CE20" s="49"/>
      <c r="CF20" s="59"/>
      <c r="CG20" s="60"/>
      <c r="CH20" s="3"/>
      <c r="CI20" s="48"/>
      <c r="CJ20" s="49"/>
    </row>
    <row r="21" spans="1:88" ht="12" customHeight="1">
      <c r="A21" s="7">
        <v>60</v>
      </c>
      <c r="B21" s="79" t="s">
        <v>62</v>
      </c>
      <c r="C21" s="9">
        <f t="shared" si="4"/>
        <v>91</v>
      </c>
      <c r="D21" s="7"/>
      <c r="E21" s="7">
        <v>91</v>
      </c>
      <c r="F21" s="9">
        <f t="shared" si="5"/>
        <v>91</v>
      </c>
      <c r="G21" s="9">
        <f t="shared" si="0"/>
        <v>0</v>
      </c>
      <c r="H21" s="57">
        <f t="shared" si="6"/>
        <v>95</v>
      </c>
      <c r="I21" s="7">
        <f t="shared" si="1"/>
        <v>0</v>
      </c>
      <c r="J21" s="5">
        <f t="shared" si="1"/>
        <v>95</v>
      </c>
      <c r="K21" s="58">
        <f t="shared" si="2"/>
        <v>-4</v>
      </c>
      <c r="L21" s="58">
        <f t="shared" si="2"/>
        <v>0</v>
      </c>
      <c r="M21" s="58">
        <f t="shared" si="2"/>
        <v>-4</v>
      </c>
      <c r="N21" s="59">
        <f t="shared" si="7"/>
        <v>0</v>
      </c>
      <c r="O21" s="60"/>
      <c r="P21" s="3"/>
      <c r="Q21" s="48"/>
      <c r="R21" s="49"/>
      <c r="S21" s="59">
        <f t="shared" si="8"/>
        <v>0</v>
      </c>
      <c r="T21" s="60"/>
      <c r="U21" s="3"/>
      <c r="V21" s="48"/>
      <c r="W21" s="49"/>
      <c r="X21" s="59">
        <f t="shared" si="9"/>
        <v>0</v>
      </c>
      <c r="Y21" s="60"/>
      <c r="Z21" s="3"/>
      <c r="AA21" s="48"/>
      <c r="AB21" s="49"/>
      <c r="AC21" s="59">
        <f t="shared" si="10"/>
        <v>0</v>
      </c>
      <c r="AD21" s="60"/>
      <c r="AE21" s="3"/>
      <c r="AF21" s="48"/>
      <c r="AG21" s="49"/>
      <c r="AH21" s="59">
        <f t="shared" si="11"/>
        <v>0</v>
      </c>
      <c r="AI21" s="60"/>
      <c r="AJ21" s="3"/>
      <c r="AK21" s="48"/>
      <c r="AL21" s="49"/>
      <c r="AM21" s="59">
        <f t="shared" si="12"/>
        <v>0</v>
      </c>
      <c r="AN21" s="60"/>
      <c r="AO21" s="3"/>
      <c r="AP21" s="48"/>
      <c r="AQ21" s="49"/>
      <c r="AR21" s="59">
        <f t="shared" si="13"/>
        <v>95</v>
      </c>
      <c r="AS21" s="60">
        <v>91</v>
      </c>
      <c r="AT21" s="3">
        <v>0.98</v>
      </c>
      <c r="AU21" s="48"/>
      <c r="AV21" s="49">
        <v>95</v>
      </c>
      <c r="AW21" s="59">
        <f t="shared" si="14"/>
        <v>0</v>
      </c>
      <c r="AX21" s="60"/>
      <c r="AY21" s="3"/>
      <c r="AZ21" s="48"/>
      <c r="BA21" s="49"/>
      <c r="BB21" s="59">
        <f t="shared" si="15"/>
        <v>0</v>
      </c>
      <c r="BC21" s="60"/>
      <c r="BD21" s="3"/>
      <c r="BE21" s="48"/>
      <c r="BF21" s="49"/>
      <c r="BG21" s="59">
        <f t="shared" si="16"/>
        <v>0</v>
      </c>
      <c r="BH21" s="60"/>
      <c r="BI21" s="3"/>
      <c r="BJ21" s="48"/>
      <c r="BK21" s="49"/>
      <c r="BL21" s="59">
        <f t="shared" si="17"/>
        <v>0</v>
      </c>
      <c r="BM21" s="60"/>
      <c r="BN21" s="3"/>
      <c r="BO21" s="48"/>
      <c r="BP21" s="49"/>
      <c r="BQ21" s="59">
        <f t="shared" si="3"/>
        <v>0</v>
      </c>
      <c r="BR21" s="60"/>
      <c r="BS21" s="3"/>
      <c r="BT21" s="48"/>
      <c r="BU21" s="49"/>
      <c r="BV21" s="59"/>
      <c r="BW21" s="60"/>
      <c r="BX21" s="3"/>
      <c r="BY21" s="48"/>
      <c r="BZ21" s="49"/>
      <c r="CA21" s="59"/>
      <c r="CB21" s="60"/>
      <c r="CC21" s="3"/>
      <c r="CD21" s="48"/>
      <c r="CE21" s="49"/>
      <c r="CF21" s="59"/>
      <c r="CG21" s="60"/>
      <c r="CH21" s="3"/>
      <c r="CI21" s="48"/>
      <c r="CJ21" s="49"/>
    </row>
    <row r="22" spans="1:88" ht="12" customHeight="1">
      <c r="A22" s="7">
        <v>61</v>
      </c>
      <c r="B22" s="79" t="s">
        <v>63</v>
      </c>
      <c r="C22" s="9">
        <f t="shared" si="4"/>
        <v>271</v>
      </c>
      <c r="D22" s="7"/>
      <c r="E22" s="7">
        <v>271</v>
      </c>
      <c r="F22" s="9">
        <f t="shared" si="5"/>
        <v>271</v>
      </c>
      <c r="G22" s="9">
        <f t="shared" si="0"/>
        <v>0</v>
      </c>
      <c r="H22" s="57">
        <f t="shared" si="6"/>
        <v>0</v>
      </c>
      <c r="I22" s="7">
        <f t="shared" si="1"/>
        <v>0</v>
      </c>
      <c r="J22" s="5">
        <f t="shared" si="1"/>
        <v>0</v>
      </c>
      <c r="K22" s="58">
        <f t="shared" si="2"/>
        <v>271</v>
      </c>
      <c r="L22" s="58">
        <f t="shared" si="2"/>
        <v>0</v>
      </c>
      <c r="M22" s="58">
        <f t="shared" si="2"/>
        <v>271</v>
      </c>
      <c r="N22" s="59">
        <f t="shared" si="7"/>
        <v>0</v>
      </c>
      <c r="O22" s="60"/>
      <c r="P22" s="3"/>
      <c r="Q22" s="48"/>
      <c r="R22" s="49"/>
      <c r="S22" s="59">
        <f t="shared" si="8"/>
        <v>0</v>
      </c>
      <c r="T22" s="60"/>
      <c r="U22" s="3"/>
      <c r="V22" s="48"/>
      <c r="W22" s="49"/>
      <c r="X22" s="59">
        <f t="shared" si="9"/>
        <v>0</v>
      </c>
      <c r="Y22" s="60"/>
      <c r="Z22" s="3"/>
      <c r="AA22" s="48"/>
      <c r="AB22" s="49"/>
      <c r="AC22" s="59">
        <f t="shared" si="10"/>
        <v>0</v>
      </c>
      <c r="AD22" s="60"/>
      <c r="AE22" s="3"/>
      <c r="AF22" s="48"/>
      <c r="AG22" s="49"/>
      <c r="AH22" s="59">
        <f t="shared" si="11"/>
        <v>0</v>
      </c>
      <c r="AI22" s="60"/>
      <c r="AJ22" s="3"/>
      <c r="AK22" s="48"/>
      <c r="AL22" s="49"/>
      <c r="AM22" s="59">
        <f t="shared" si="12"/>
        <v>0</v>
      </c>
      <c r="AN22" s="60"/>
      <c r="AO22" s="3"/>
      <c r="AP22" s="48"/>
      <c r="AQ22" s="49"/>
      <c r="AR22" s="59">
        <f t="shared" si="13"/>
        <v>0</v>
      </c>
      <c r="AS22" s="60"/>
      <c r="AT22" s="3"/>
      <c r="AU22" s="48"/>
      <c r="AV22" s="49"/>
      <c r="AW22" s="59">
        <f t="shared" si="14"/>
        <v>0</v>
      </c>
      <c r="AX22" s="60"/>
      <c r="AY22" s="3"/>
      <c r="AZ22" s="48"/>
      <c r="BA22" s="49"/>
      <c r="BB22" s="59">
        <f t="shared" si="15"/>
        <v>0</v>
      </c>
      <c r="BC22" s="60"/>
      <c r="BD22" s="3"/>
      <c r="BE22" s="48"/>
      <c r="BF22" s="49"/>
      <c r="BG22" s="59">
        <f t="shared" si="16"/>
        <v>0</v>
      </c>
      <c r="BH22" s="60"/>
      <c r="BI22" s="3"/>
      <c r="BJ22" s="48"/>
      <c r="BK22" s="49"/>
      <c r="BL22" s="59">
        <f t="shared" si="17"/>
        <v>0</v>
      </c>
      <c r="BM22" s="60"/>
      <c r="BN22" s="3"/>
      <c r="BO22" s="48"/>
      <c r="BP22" s="49"/>
      <c r="BQ22" s="59">
        <f t="shared" si="3"/>
        <v>271</v>
      </c>
      <c r="BR22" s="60">
        <v>271</v>
      </c>
      <c r="BS22" s="3">
        <v>1.01</v>
      </c>
      <c r="BT22" s="48"/>
      <c r="BU22" s="49">
        <v>271</v>
      </c>
      <c r="BV22" s="59"/>
      <c r="BW22" s="60"/>
      <c r="BX22" s="3"/>
      <c r="BY22" s="48"/>
      <c r="BZ22" s="49"/>
      <c r="CA22" s="59"/>
      <c r="CB22" s="60"/>
      <c r="CC22" s="3"/>
      <c r="CD22" s="48"/>
      <c r="CE22" s="49"/>
      <c r="CF22" s="59"/>
      <c r="CG22" s="60"/>
      <c r="CH22" s="3"/>
      <c r="CI22" s="48"/>
      <c r="CJ22" s="49"/>
    </row>
    <row r="23" spans="1:88" ht="13.5" customHeight="1">
      <c r="A23" s="7">
        <v>62</v>
      </c>
      <c r="B23" s="79" t="s">
        <v>13</v>
      </c>
      <c r="C23" s="9">
        <f t="shared" si="4"/>
        <v>1942</v>
      </c>
      <c r="D23" s="7">
        <v>600</v>
      </c>
      <c r="E23" s="7">
        <v>1342</v>
      </c>
      <c r="F23" s="9">
        <f t="shared" si="5"/>
        <v>1942</v>
      </c>
      <c r="G23" s="9">
        <f t="shared" si="0"/>
        <v>0</v>
      </c>
      <c r="H23" s="57">
        <f t="shared" si="6"/>
        <v>2992</v>
      </c>
      <c r="I23" s="7">
        <f t="shared" si="1"/>
        <v>600</v>
      </c>
      <c r="J23" s="5">
        <f t="shared" si="1"/>
        <v>2392</v>
      </c>
      <c r="K23" s="58">
        <f t="shared" si="2"/>
        <v>-1050</v>
      </c>
      <c r="L23" s="58">
        <f t="shared" si="2"/>
        <v>0</v>
      </c>
      <c r="M23" s="58">
        <f t="shared" si="2"/>
        <v>-1050</v>
      </c>
      <c r="N23" s="59">
        <f t="shared" si="7"/>
        <v>0</v>
      </c>
      <c r="O23" s="60"/>
      <c r="P23" s="3"/>
      <c r="Q23" s="48"/>
      <c r="R23" s="49"/>
      <c r="S23" s="59">
        <f t="shared" si="8"/>
        <v>0</v>
      </c>
      <c r="T23" s="60"/>
      <c r="U23" s="3"/>
      <c r="V23" s="48"/>
      <c r="W23" s="49"/>
      <c r="X23" s="59">
        <f t="shared" si="9"/>
        <v>0</v>
      </c>
      <c r="Y23" s="60"/>
      <c r="Z23" s="3"/>
      <c r="AA23" s="48"/>
      <c r="AB23" s="49"/>
      <c r="AC23" s="59">
        <f t="shared" si="10"/>
        <v>0</v>
      </c>
      <c r="AD23" s="60"/>
      <c r="AE23" s="3"/>
      <c r="AF23" s="48"/>
      <c r="AG23" s="49"/>
      <c r="AH23" s="59">
        <f t="shared" si="11"/>
        <v>0</v>
      </c>
      <c r="AI23" s="60"/>
      <c r="AJ23" s="3"/>
      <c r="AK23" s="48"/>
      <c r="AL23" s="49"/>
      <c r="AM23" s="59">
        <f t="shared" si="12"/>
        <v>0</v>
      </c>
      <c r="AN23" s="60"/>
      <c r="AO23" s="3"/>
      <c r="AP23" s="48"/>
      <c r="AQ23" s="49"/>
      <c r="AR23" s="59">
        <f t="shared" si="13"/>
        <v>1342</v>
      </c>
      <c r="AS23" s="60">
        <v>1342</v>
      </c>
      <c r="AT23" s="3">
        <v>0.99</v>
      </c>
      <c r="AU23" s="48"/>
      <c r="AV23" s="49">
        <v>1342</v>
      </c>
      <c r="AW23" s="59">
        <f t="shared" si="14"/>
        <v>0</v>
      </c>
      <c r="AX23" s="60"/>
      <c r="AY23" s="3"/>
      <c r="AZ23" s="48"/>
      <c r="BA23" s="49"/>
      <c r="BB23" s="59">
        <f t="shared" si="15"/>
        <v>1650</v>
      </c>
      <c r="BC23" s="60">
        <v>600</v>
      </c>
      <c r="BD23" s="3">
        <v>0.98</v>
      </c>
      <c r="BE23" s="48">
        <v>600</v>
      </c>
      <c r="BF23" s="49">
        <v>1050</v>
      </c>
      <c r="BG23" s="59">
        <f t="shared" si="16"/>
        <v>0</v>
      </c>
      <c r="BH23" s="60"/>
      <c r="BI23" s="3"/>
      <c r="BJ23" s="48"/>
      <c r="BK23" s="49"/>
      <c r="BL23" s="59">
        <f t="shared" si="17"/>
        <v>0</v>
      </c>
      <c r="BM23" s="60"/>
      <c r="BN23" s="3"/>
      <c r="BO23" s="48"/>
      <c r="BP23" s="49"/>
      <c r="BQ23" s="59">
        <f t="shared" si="3"/>
        <v>0</v>
      </c>
      <c r="BR23" s="60"/>
      <c r="BS23" s="3"/>
      <c r="BT23" s="48"/>
      <c r="BU23" s="49"/>
      <c r="BV23" s="59"/>
      <c r="BW23" s="60"/>
      <c r="BX23" s="3"/>
      <c r="BY23" s="48"/>
      <c r="BZ23" s="49"/>
      <c r="CA23" s="59"/>
      <c r="CB23" s="60"/>
      <c r="CC23" s="3"/>
      <c r="CD23" s="48"/>
      <c r="CE23" s="49"/>
      <c r="CF23" s="59"/>
      <c r="CG23" s="60"/>
      <c r="CH23" s="3"/>
      <c r="CI23" s="48"/>
      <c r="CJ23" s="49"/>
    </row>
    <row r="24" spans="1:88" ht="11.25" customHeight="1">
      <c r="A24" s="7">
        <v>63</v>
      </c>
      <c r="B24" s="79" t="s">
        <v>37</v>
      </c>
      <c r="C24" s="9">
        <f t="shared" si="4"/>
        <v>17</v>
      </c>
      <c r="D24" s="7"/>
      <c r="E24" s="7">
        <v>17</v>
      </c>
      <c r="F24" s="9">
        <f t="shared" si="5"/>
        <v>17</v>
      </c>
      <c r="G24" s="9">
        <f t="shared" si="0"/>
        <v>0</v>
      </c>
      <c r="H24" s="57">
        <f t="shared" si="6"/>
        <v>18</v>
      </c>
      <c r="I24" s="7">
        <f t="shared" si="1"/>
        <v>0</v>
      </c>
      <c r="J24" s="5">
        <f t="shared" si="1"/>
        <v>18</v>
      </c>
      <c r="K24" s="58">
        <f t="shared" si="2"/>
        <v>-1</v>
      </c>
      <c r="L24" s="58">
        <f t="shared" si="2"/>
        <v>0</v>
      </c>
      <c r="M24" s="58">
        <f t="shared" si="2"/>
        <v>-1</v>
      </c>
      <c r="N24" s="59">
        <f t="shared" si="7"/>
        <v>0</v>
      </c>
      <c r="O24" s="60"/>
      <c r="P24" s="3"/>
      <c r="Q24" s="48"/>
      <c r="R24" s="49"/>
      <c r="S24" s="59">
        <f t="shared" si="8"/>
        <v>0</v>
      </c>
      <c r="T24" s="60"/>
      <c r="U24" s="3"/>
      <c r="V24" s="48"/>
      <c r="W24" s="49"/>
      <c r="X24" s="59">
        <f t="shared" si="9"/>
        <v>0</v>
      </c>
      <c r="Y24" s="60"/>
      <c r="Z24" s="3"/>
      <c r="AA24" s="48"/>
      <c r="AB24" s="49"/>
      <c r="AC24" s="59">
        <f t="shared" si="10"/>
        <v>0</v>
      </c>
      <c r="AD24" s="60"/>
      <c r="AE24" s="3"/>
      <c r="AF24" s="48"/>
      <c r="AG24" s="49"/>
      <c r="AH24" s="59">
        <f t="shared" si="11"/>
        <v>0</v>
      </c>
      <c r="AI24" s="60"/>
      <c r="AJ24" s="3"/>
      <c r="AK24" s="48"/>
      <c r="AL24" s="49"/>
      <c r="AM24" s="59">
        <f t="shared" si="12"/>
        <v>0</v>
      </c>
      <c r="AN24" s="60"/>
      <c r="AO24" s="3"/>
      <c r="AP24" s="48"/>
      <c r="AQ24" s="49"/>
      <c r="AR24" s="59">
        <f t="shared" si="13"/>
        <v>18</v>
      </c>
      <c r="AS24" s="60">
        <v>17</v>
      </c>
      <c r="AT24" s="3">
        <v>1</v>
      </c>
      <c r="AU24" s="48"/>
      <c r="AV24" s="49">
        <v>18</v>
      </c>
      <c r="AW24" s="59">
        <f t="shared" si="14"/>
        <v>0</v>
      </c>
      <c r="AX24" s="60"/>
      <c r="AY24" s="3"/>
      <c r="AZ24" s="48"/>
      <c r="BA24" s="49"/>
      <c r="BB24" s="59">
        <f t="shared" si="15"/>
        <v>0</v>
      </c>
      <c r="BC24" s="60"/>
      <c r="BD24" s="3"/>
      <c r="BE24" s="48"/>
      <c r="BF24" s="49"/>
      <c r="BG24" s="59">
        <f t="shared" si="16"/>
        <v>0</v>
      </c>
      <c r="BH24" s="60"/>
      <c r="BI24" s="3"/>
      <c r="BJ24" s="48"/>
      <c r="BK24" s="49"/>
      <c r="BL24" s="59">
        <f t="shared" si="17"/>
        <v>0</v>
      </c>
      <c r="BM24" s="60"/>
      <c r="BN24" s="3"/>
      <c r="BO24" s="48"/>
      <c r="BP24" s="49"/>
      <c r="BQ24" s="59">
        <f t="shared" si="3"/>
        <v>0</v>
      </c>
      <c r="BR24" s="60"/>
      <c r="BS24" s="3"/>
      <c r="BT24" s="48"/>
      <c r="BU24" s="49"/>
      <c r="BV24" s="59"/>
      <c r="BW24" s="60"/>
      <c r="BX24" s="3"/>
      <c r="BY24" s="48"/>
      <c r="BZ24" s="49"/>
      <c r="CA24" s="59"/>
      <c r="CB24" s="60"/>
      <c r="CC24" s="3"/>
      <c r="CD24" s="48"/>
      <c r="CE24" s="49"/>
      <c r="CF24" s="59"/>
      <c r="CG24" s="60"/>
      <c r="CH24" s="3"/>
      <c r="CI24" s="48"/>
      <c r="CJ24" s="49"/>
    </row>
    <row r="25" spans="1:88" ht="14.25" customHeight="1">
      <c r="A25" s="7">
        <v>64</v>
      </c>
      <c r="B25" s="79" t="s">
        <v>36</v>
      </c>
      <c r="C25" s="9">
        <f t="shared" si="4"/>
        <v>3600</v>
      </c>
      <c r="D25" s="7"/>
      <c r="E25" s="7">
        <v>3600</v>
      </c>
      <c r="F25" s="9">
        <f t="shared" si="5"/>
        <v>3600</v>
      </c>
      <c r="G25" s="9">
        <f t="shared" si="0"/>
        <v>0</v>
      </c>
      <c r="H25" s="57">
        <f t="shared" si="6"/>
        <v>3600</v>
      </c>
      <c r="I25" s="7">
        <f t="shared" si="1"/>
        <v>0</v>
      </c>
      <c r="J25" s="5">
        <f t="shared" si="1"/>
        <v>3600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59">
        <f t="shared" si="7"/>
        <v>0</v>
      </c>
      <c r="O25" s="60"/>
      <c r="P25" s="3"/>
      <c r="Q25" s="48"/>
      <c r="R25" s="49"/>
      <c r="S25" s="59">
        <f t="shared" si="8"/>
        <v>0</v>
      </c>
      <c r="T25" s="60"/>
      <c r="U25" s="3"/>
      <c r="V25" s="48"/>
      <c r="W25" s="49"/>
      <c r="X25" s="59">
        <f t="shared" si="9"/>
        <v>0</v>
      </c>
      <c r="Y25" s="60"/>
      <c r="Z25" s="3"/>
      <c r="AA25" s="48"/>
      <c r="AB25" s="49"/>
      <c r="AC25" s="59">
        <f t="shared" si="10"/>
        <v>0</v>
      </c>
      <c r="AD25" s="60"/>
      <c r="AE25" s="3"/>
      <c r="AF25" s="48"/>
      <c r="AG25" s="49"/>
      <c r="AH25" s="59">
        <f t="shared" si="11"/>
        <v>0</v>
      </c>
      <c r="AI25" s="60"/>
      <c r="AJ25" s="3"/>
      <c r="AK25" s="48"/>
      <c r="AL25" s="49"/>
      <c r="AM25" s="59">
        <f t="shared" si="12"/>
        <v>0</v>
      </c>
      <c r="AN25" s="60"/>
      <c r="AO25" s="3"/>
      <c r="AP25" s="48"/>
      <c r="AQ25" s="49"/>
      <c r="AR25" s="59">
        <f t="shared" si="13"/>
        <v>0</v>
      </c>
      <c r="AS25" s="60"/>
      <c r="AT25" s="3"/>
      <c r="AU25" s="48"/>
      <c r="AV25" s="49"/>
      <c r="AW25" s="59">
        <f t="shared" si="14"/>
        <v>0</v>
      </c>
      <c r="AX25" s="60"/>
      <c r="AY25" s="3"/>
      <c r="AZ25" s="48"/>
      <c r="BA25" s="49"/>
      <c r="BB25" s="59">
        <f t="shared" si="15"/>
        <v>0</v>
      </c>
      <c r="BC25" s="60"/>
      <c r="BD25" s="3"/>
      <c r="BE25" s="48"/>
      <c r="BF25" s="49"/>
      <c r="BG25" s="59">
        <f t="shared" si="16"/>
        <v>0</v>
      </c>
      <c r="BH25" s="60"/>
      <c r="BI25" s="3"/>
      <c r="BJ25" s="48"/>
      <c r="BK25" s="49"/>
      <c r="BL25" s="59">
        <f t="shared" si="17"/>
        <v>3600</v>
      </c>
      <c r="BM25" s="60">
        <v>3600</v>
      </c>
      <c r="BN25" s="3">
        <v>0.97</v>
      </c>
      <c r="BO25" s="48"/>
      <c r="BP25" s="49">
        <v>3600</v>
      </c>
      <c r="BQ25" s="59">
        <f t="shared" si="3"/>
        <v>0</v>
      </c>
      <c r="BR25" s="60"/>
      <c r="BS25" s="3"/>
      <c r="BT25" s="48"/>
      <c r="BU25" s="49"/>
      <c r="BV25" s="59"/>
      <c r="BW25" s="60"/>
      <c r="BX25" s="3"/>
      <c r="BY25" s="48"/>
      <c r="BZ25" s="49"/>
      <c r="CA25" s="59"/>
      <c r="CB25" s="60"/>
      <c r="CC25" s="3"/>
      <c r="CD25" s="48"/>
      <c r="CE25" s="49"/>
      <c r="CF25" s="59"/>
      <c r="CG25" s="60"/>
      <c r="CH25" s="3"/>
      <c r="CI25" s="48"/>
      <c r="CJ25" s="49"/>
    </row>
    <row r="26" spans="1:88" ht="12" customHeight="1">
      <c r="A26" s="7">
        <v>65</v>
      </c>
      <c r="B26" s="79" t="s">
        <v>33</v>
      </c>
      <c r="C26" s="9">
        <f t="shared" si="4"/>
        <v>50</v>
      </c>
      <c r="D26" s="7">
        <v>50</v>
      </c>
      <c r="E26" s="7"/>
      <c r="F26" s="9">
        <f t="shared" si="5"/>
        <v>50</v>
      </c>
      <c r="G26" s="9">
        <f t="shared" si="0"/>
        <v>0</v>
      </c>
      <c r="H26" s="57">
        <f t="shared" si="6"/>
        <v>100</v>
      </c>
      <c r="I26" s="7">
        <f t="shared" si="1"/>
        <v>50</v>
      </c>
      <c r="J26" s="5">
        <f t="shared" si="1"/>
        <v>50</v>
      </c>
      <c r="K26" s="58">
        <f t="shared" si="2"/>
        <v>-50</v>
      </c>
      <c r="L26" s="58">
        <f t="shared" si="2"/>
        <v>0</v>
      </c>
      <c r="M26" s="58">
        <f t="shared" si="2"/>
        <v>-50</v>
      </c>
      <c r="N26" s="59">
        <f t="shared" si="7"/>
        <v>0</v>
      </c>
      <c r="O26" s="60"/>
      <c r="P26" s="3"/>
      <c r="Q26" s="48"/>
      <c r="R26" s="49"/>
      <c r="S26" s="59">
        <f t="shared" si="8"/>
        <v>0</v>
      </c>
      <c r="T26" s="60"/>
      <c r="U26" s="3"/>
      <c r="V26" s="48"/>
      <c r="W26" s="49"/>
      <c r="X26" s="59">
        <f t="shared" si="9"/>
        <v>0</v>
      </c>
      <c r="Y26" s="60"/>
      <c r="Z26" s="3"/>
      <c r="AA26" s="48"/>
      <c r="AB26" s="49"/>
      <c r="AC26" s="59">
        <f t="shared" si="10"/>
        <v>0</v>
      </c>
      <c r="AD26" s="60"/>
      <c r="AE26" s="3"/>
      <c r="AF26" s="48"/>
      <c r="AG26" s="49"/>
      <c r="AH26" s="59">
        <f t="shared" si="11"/>
        <v>0</v>
      </c>
      <c r="AI26" s="60"/>
      <c r="AJ26" s="3"/>
      <c r="AK26" s="48"/>
      <c r="AL26" s="49"/>
      <c r="AM26" s="59">
        <f t="shared" si="12"/>
        <v>0</v>
      </c>
      <c r="AN26" s="60"/>
      <c r="AO26" s="3"/>
      <c r="AP26" s="48"/>
      <c r="AQ26" s="49"/>
      <c r="AR26" s="59">
        <f t="shared" si="13"/>
        <v>0</v>
      </c>
      <c r="AS26" s="60"/>
      <c r="AT26" s="3"/>
      <c r="AU26" s="48"/>
      <c r="AV26" s="49"/>
      <c r="AW26" s="59">
        <f t="shared" si="14"/>
        <v>0</v>
      </c>
      <c r="AX26" s="60"/>
      <c r="AY26" s="3"/>
      <c r="AZ26" s="48"/>
      <c r="BA26" s="49"/>
      <c r="BB26" s="59">
        <f t="shared" si="15"/>
        <v>0</v>
      </c>
      <c r="BC26" s="60"/>
      <c r="BD26" s="3"/>
      <c r="BE26" s="48"/>
      <c r="BF26" s="49"/>
      <c r="BG26" s="59">
        <f t="shared" si="16"/>
        <v>100</v>
      </c>
      <c r="BH26" s="60">
        <v>50</v>
      </c>
      <c r="BI26" s="3">
        <v>1</v>
      </c>
      <c r="BJ26" s="48">
        <v>50</v>
      </c>
      <c r="BK26" s="49">
        <v>50</v>
      </c>
      <c r="BL26" s="59">
        <f t="shared" si="17"/>
        <v>0</v>
      </c>
      <c r="BM26" s="60"/>
      <c r="BN26" s="3"/>
      <c r="BO26" s="48"/>
      <c r="BP26" s="49"/>
      <c r="BQ26" s="59">
        <f t="shared" si="3"/>
        <v>0</v>
      </c>
      <c r="BR26" s="60"/>
      <c r="BS26" s="3"/>
      <c r="BT26" s="48"/>
      <c r="BU26" s="49"/>
      <c r="BV26" s="59"/>
      <c r="BW26" s="60"/>
      <c r="BX26" s="3"/>
      <c r="BY26" s="48"/>
      <c r="BZ26" s="49"/>
      <c r="CA26" s="59"/>
      <c r="CB26" s="60"/>
      <c r="CC26" s="3"/>
      <c r="CD26" s="48"/>
      <c r="CE26" s="49"/>
      <c r="CF26" s="59"/>
      <c r="CG26" s="60"/>
      <c r="CH26" s="3"/>
      <c r="CI26" s="48"/>
      <c r="CJ26" s="49"/>
    </row>
    <row r="27" spans="1:88" ht="12" customHeight="1">
      <c r="A27" s="7">
        <v>66</v>
      </c>
      <c r="B27" s="79" t="s">
        <v>32</v>
      </c>
      <c r="C27" s="9">
        <f t="shared" si="4"/>
        <v>291</v>
      </c>
      <c r="D27" s="7"/>
      <c r="E27" s="7">
        <v>291</v>
      </c>
      <c r="F27" s="9">
        <f t="shared" si="5"/>
        <v>291</v>
      </c>
      <c r="G27" s="9">
        <f t="shared" si="0"/>
        <v>0</v>
      </c>
      <c r="H27" s="57">
        <f t="shared" si="6"/>
        <v>137</v>
      </c>
      <c r="I27" s="7">
        <f t="shared" si="1"/>
        <v>0</v>
      </c>
      <c r="J27" s="5">
        <f t="shared" si="1"/>
        <v>137</v>
      </c>
      <c r="K27" s="58">
        <f t="shared" si="2"/>
        <v>154</v>
      </c>
      <c r="L27" s="58">
        <f t="shared" si="2"/>
        <v>0</v>
      </c>
      <c r="M27" s="58">
        <f t="shared" si="2"/>
        <v>154</v>
      </c>
      <c r="N27" s="59">
        <f t="shared" si="7"/>
        <v>0</v>
      </c>
      <c r="O27" s="60"/>
      <c r="P27" s="3"/>
      <c r="Q27" s="48"/>
      <c r="R27" s="49"/>
      <c r="S27" s="59">
        <f t="shared" si="8"/>
        <v>0</v>
      </c>
      <c r="T27" s="60"/>
      <c r="U27" s="3"/>
      <c r="V27" s="48"/>
      <c r="W27" s="49"/>
      <c r="X27" s="59">
        <f t="shared" si="9"/>
        <v>0</v>
      </c>
      <c r="Y27" s="60"/>
      <c r="Z27" s="3"/>
      <c r="AA27" s="48"/>
      <c r="AB27" s="49"/>
      <c r="AC27" s="59">
        <f t="shared" si="10"/>
        <v>0</v>
      </c>
      <c r="AD27" s="60"/>
      <c r="AE27" s="3"/>
      <c r="AF27" s="48"/>
      <c r="AG27" s="49"/>
      <c r="AH27" s="59">
        <f t="shared" si="11"/>
        <v>0</v>
      </c>
      <c r="AI27" s="60"/>
      <c r="AJ27" s="3"/>
      <c r="AK27" s="48"/>
      <c r="AL27" s="49"/>
      <c r="AM27" s="59">
        <f t="shared" si="12"/>
        <v>0</v>
      </c>
      <c r="AN27" s="60"/>
      <c r="AO27" s="3"/>
      <c r="AP27" s="48"/>
      <c r="AQ27" s="49"/>
      <c r="AR27" s="59">
        <f t="shared" si="13"/>
        <v>0</v>
      </c>
      <c r="AS27" s="60"/>
      <c r="AT27" s="3"/>
      <c r="AU27" s="48"/>
      <c r="AV27" s="49"/>
      <c r="AW27" s="59">
        <f t="shared" si="14"/>
        <v>0</v>
      </c>
      <c r="AX27" s="60"/>
      <c r="AY27" s="3"/>
      <c r="AZ27" s="48"/>
      <c r="BA27" s="49"/>
      <c r="BB27" s="59">
        <f t="shared" si="15"/>
        <v>0</v>
      </c>
      <c r="BC27" s="60"/>
      <c r="BD27" s="3"/>
      <c r="BE27" s="48"/>
      <c r="BF27" s="49"/>
      <c r="BG27" s="59">
        <f t="shared" si="16"/>
        <v>137</v>
      </c>
      <c r="BH27" s="60">
        <v>0</v>
      </c>
      <c r="BI27" s="3">
        <v>1</v>
      </c>
      <c r="BJ27" s="48"/>
      <c r="BK27" s="49">
        <v>137</v>
      </c>
      <c r="BL27" s="59">
        <f t="shared" si="17"/>
        <v>0</v>
      </c>
      <c r="BM27" s="60"/>
      <c r="BN27" s="3"/>
      <c r="BO27" s="48"/>
      <c r="BP27" s="49"/>
      <c r="BQ27" s="59">
        <f t="shared" si="3"/>
        <v>291</v>
      </c>
      <c r="BR27" s="60">
        <v>291</v>
      </c>
      <c r="BS27" s="3">
        <v>1.084</v>
      </c>
      <c r="BT27" s="48"/>
      <c r="BU27" s="49">
        <v>291</v>
      </c>
      <c r="BV27" s="59"/>
      <c r="BW27" s="60"/>
      <c r="BX27" s="3"/>
      <c r="BY27" s="48"/>
      <c r="BZ27" s="49"/>
      <c r="CA27" s="59"/>
      <c r="CB27" s="60"/>
      <c r="CC27" s="3"/>
      <c r="CD27" s="48"/>
      <c r="CE27" s="49"/>
      <c r="CF27" s="59"/>
      <c r="CG27" s="60"/>
      <c r="CH27" s="3"/>
      <c r="CI27" s="48"/>
      <c r="CJ27" s="49"/>
    </row>
    <row r="28" spans="1:88" ht="12" customHeight="1">
      <c r="A28" s="7">
        <v>67</v>
      </c>
      <c r="B28" s="79" t="s">
        <v>64</v>
      </c>
      <c r="C28" s="9">
        <f t="shared" si="4"/>
        <v>140</v>
      </c>
      <c r="D28" s="7">
        <v>140</v>
      </c>
      <c r="E28" s="7"/>
      <c r="F28" s="9">
        <f t="shared" si="5"/>
        <v>140</v>
      </c>
      <c r="G28" s="9">
        <f t="shared" si="0"/>
        <v>0</v>
      </c>
      <c r="H28" s="57">
        <f t="shared" si="6"/>
        <v>258</v>
      </c>
      <c r="I28" s="7">
        <f t="shared" si="1"/>
        <v>140</v>
      </c>
      <c r="J28" s="5">
        <f t="shared" si="1"/>
        <v>118</v>
      </c>
      <c r="K28" s="58">
        <f t="shared" si="2"/>
        <v>-118</v>
      </c>
      <c r="L28" s="58">
        <f t="shared" si="2"/>
        <v>0</v>
      </c>
      <c r="M28" s="58">
        <f t="shared" si="2"/>
        <v>-118</v>
      </c>
      <c r="N28" s="59">
        <f t="shared" si="7"/>
        <v>0</v>
      </c>
      <c r="O28" s="60"/>
      <c r="P28" s="3"/>
      <c r="Q28" s="48"/>
      <c r="R28" s="49"/>
      <c r="S28" s="59">
        <f t="shared" si="8"/>
        <v>0</v>
      </c>
      <c r="T28" s="60"/>
      <c r="U28" s="3"/>
      <c r="V28" s="48"/>
      <c r="W28" s="49"/>
      <c r="X28" s="59">
        <f t="shared" si="9"/>
        <v>0</v>
      </c>
      <c r="Y28" s="60"/>
      <c r="Z28" s="3"/>
      <c r="AA28" s="48"/>
      <c r="AB28" s="49"/>
      <c r="AC28" s="59">
        <f t="shared" si="10"/>
        <v>0</v>
      </c>
      <c r="AD28" s="60"/>
      <c r="AE28" s="3"/>
      <c r="AF28" s="48"/>
      <c r="AG28" s="49"/>
      <c r="AH28" s="59">
        <f t="shared" si="11"/>
        <v>0</v>
      </c>
      <c r="AI28" s="60"/>
      <c r="AJ28" s="3"/>
      <c r="AK28" s="48"/>
      <c r="AL28" s="49"/>
      <c r="AM28" s="59">
        <f t="shared" si="12"/>
        <v>0</v>
      </c>
      <c r="AN28" s="60"/>
      <c r="AO28" s="3"/>
      <c r="AP28" s="48"/>
      <c r="AQ28" s="49"/>
      <c r="AR28" s="59">
        <f t="shared" si="13"/>
        <v>0</v>
      </c>
      <c r="AS28" s="60"/>
      <c r="AT28" s="3"/>
      <c r="AU28" s="48"/>
      <c r="AV28" s="49"/>
      <c r="AW28" s="59">
        <f t="shared" si="14"/>
        <v>0</v>
      </c>
      <c r="AX28" s="60"/>
      <c r="AY28" s="3"/>
      <c r="AZ28" s="48"/>
      <c r="BA28" s="49"/>
      <c r="BB28" s="59">
        <f t="shared" si="15"/>
        <v>0</v>
      </c>
      <c r="BC28" s="60"/>
      <c r="BD28" s="3"/>
      <c r="BE28" s="48"/>
      <c r="BF28" s="49"/>
      <c r="BG28" s="59">
        <f t="shared" si="16"/>
        <v>258</v>
      </c>
      <c r="BH28" s="60">
        <v>140</v>
      </c>
      <c r="BI28" s="3">
        <v>1</v>
      </c>
      <c r="BJ28" s="48">
        <v>140</v>
      </c>
      <c r="BK28" s="49">
        <v>118</v>
      </c>
      <c r="BL28" s="59">
        <f t="shared" si="17"/>
        <v>0</v>
      </c>
      <c r="BM28" s="60"/>
      <c r="BN28" s="3"/>
      <c r="BO28" s="48"/>
      <c r="BP28" s="49"/>
      <c r="BQ28" s="59">
        <f t="shared" si="3"/>
        <v>0</v>
      </c>
      <c r="BR28" s="60"/>
      <c r="BS28" s="3"/>
      <c r="BT28" s="48"/>
      <c r="BU28" s="49"/>
      <c r="BV28" s="59"/>
      <c r="BW28" s="60"/>
      <c r="BX28" s="3"/>
      <c r="BY28" s="48"/>
      <c r="BZ28" s="49"/>
      <c r="CA28" s="59"/>
      <c r="CB28" s="60"/>
      <c r="CC28" s="3"/>
      <c r="CD28" s="48"/>
      <c r="CE28" s="49"/>
      <c r="CF28" s="59"/>
      <c r="CG28" s="60"/>
      <c r="CH28" s="3"/>
      <c r="CI28" s="48"/>
      <c r="CJ28" s="49"/>
    </row>
    <row r="29" spans="1:88" ht="12" customHeight="1">
      <c r="A29" s="7">
        <v>68</v>
      </c>
      <c r="B29" s="79" t="s">
        <v>65</v>
      </c>
      <c r="C29" s="9">
        <f t="shared" si="4"/>
        <v>62</v>
      </c>
      <c r="D29" s="7">
        <v>62</v>
      </c>
      <c r="E29" s="7"/>
      <c r="F29" s="9">
        <f t="shared" si="5"/>
        <v>0</v>
      </c>
      <c r="G29" s="9">
        <f t="shared" si="0"/>
        <v>62</v>
      </c>
      <c r="H29" s="57">
        <f t="shared" si="6"/>
        <v>88</v>
      </c>
      <c r="I29" s="7">
        <f t="shared" si="1"/>
        <v>0</v>
      </c>
      <c r="J29" s="5">
        <f t="shared" si="1"/>
        <v>88</v>
      </c>
      <c r="K29" s="58">
        <f t="shared" si="2"/>
        <v>-26</v>
      </c>
      <c r="L29" s="58">
        <f t="shared" si="2"/>
        <v>62</v>
      </c>
      <c r="M29" s="58">
        <f t="shared" si="2"/>
        <v>-88</v>
      </c>
      <c r="N29" s="59">
        <f t="shared" si="7"/>
        <v>0</v>
      </c>
      <c r="O29" s="60"/>
      <c r="P29" s="3"/>
      <c r="Q29" s="48"/>
      <c r="R29" s="49"/>
      <c r="S29" s="59">
        <f t="shared" si="8"/>
        <v>0</v>
      </c>
      <c r="T29" s="60"/>
      <c r="U29" s="3"/>
      <c r="V29" s="48"/>
      <c r="W29" s="49"/>
      <c r="X29" s="59">
        <f t="shared" si="9"/>
        <v>88</v>
      </c>
      <c r="Y29" s="60">
        <v>0</v>
      </c>
      <c r="Z29" s="3">
        <v>1</v>
      </c>
      <c r="AA29" s="48"/>
      <c r="AB29" s="49">
        <v>88</v>
      </c>
      <c r="AC29" s="59">
        <f t="shared" si="10"/>
        <v>0</v>
      </c>
      <c r="AD29" s="60"/>
      <c r="AE29" s="3"/>
      <c r="AF29" s="48"/>
      <c r="AG29" s="49"/>
      <c r="AH29" s="59">
        <f t="shared" si="11"/>
        <v>0</v>
      </c>
      <c r="AI29" s="60"/>
      <c r="AJ29" s="3"/>
      <c r="AK29" s="48"/>
      <c r="AL29" s="49"/>
      <c r="AM29" s="59">
        <f t="shared" si="12"/>
        <v>0</v>
      </c>
      <c r="AN29" s="60"/>
      <c r="AO29" s="3"/>
      <c r="AP29" s="48"/>
      <c r="AQ29" s="49"/>
      <c r="AR29" s="59">
        <f t="shared" si="13"/>
        <v>0</v>
      </c>
      <c r="AS29" s="60"/>
      <c r="AT29" s="3"/>
      <c r="AU29" s="48"/>
      <c r="AV29" s="49"/>
      <c r="AW29" s="59">
        <f t="shared" si="14"/>
        <v>0</v>
      </c>
      <c r="AX29" s="60"/>
      <c r="AY29" s="3"/>
      <c r="AZ29" s="48"/>
      <c r="BA29" s="49"/>
      <c r="BB29" s="59">
        <f t="shared" si="15"/>
        <v>0</v>
      </c>
      <c r="BC29" s="60"/>
      <c r="BD29" s="3"/>
      <c r="BE29" s="48"/>
      <c r="BF29" s="49"/>
      <c r="BG29" s="59">
        <f t="shared" si="16"/>
        <v>0</v>
      </c>
      <c r="BH29" s="60"/>
      <c r="BI29" s="3"/>
      <c r="BJ29" s="48"/>
      <c r="BK29" s="49"/>
      <c r="BL29" s="59">
        <f t="shared" si="17"/>
        <v>0</v>
      </c>
      <c r="BM29" s="60"/>
      <c r="BN29" s="3"/>
      <c r="BO29" s="48"/>
      <c r="BP29" s="49"/>
      <c r="BQ29" s="59">
        <f t="shared" si="3"/>
        <v>0</v>
      </c>
      <c r="BR29" s="60"/>
      <c r="BS29" s="3"/>
      <c r="BT29" s="48"/>
      <c r="BU29" s="49"/>
      <c r="BV29" s="59"/>
      <c r="BW29" s="60"/>
      <c r="BX29" s="3"/>
      <c r="BY29" s="48"/>
      <c r="BZ29" s="49"/>
      <c r="CA29" s="59"/>
      <c r="CB29" s="60"/>
      <c r="CC29" s="3"/>
      <c r="CD29" s="48"/>
      <c r="CE29" s="49"/>
      <c r="CF29" s="59"/>
      <c r="CG29" s="60"/>
      <c r="CH29" s="3"/>
      <c r="CI29" s="48"/>
      <c r="CJ29" s="49"/>
    </row>
    <row r="30" spans="1:88" ht="12" customHeight="1">
      <c r="A30" s="7">
        <v>69</v>
      </c>
      <c r="B30" s="79" t="s">
        <v>66</v>
      </c>
      <c r="C30" s="9">
        <f t="shared" si="4"/>
        <v>396</v>
      </c>
      <c r="D30" s="7">
        <v>94</v>
      </c>
      <c r="E30" s="7">
        <v>302</v>
      </c>
      <c r="F30" s="9">
        <f t="shared" si="5"/>
        <v>302</v>
      </c>
      <c r="G30" s="9">
        <f t="shared" si="0"/>
        <v>94</v>
      </c>
      <c r="H30" s="57">
        <f t="shared" si="6"/>
        <v>302</v>
      </c>
      <c r="I30" s="7">
        <f t="shared" si="1"/>
        <v>0</v>
      </c>
      <c r="J30" s="5">
        <f t="shared" si="1"/>
        <v>302</v>
      </c>
      <c r="K30" s="58">
        <f t="shared" si="2"/>
        <v>94</v>
      </c>
      <c r="L30" s="58">
        <f t="shared" si="2"/>
        <v>94</v>
      </c>
      <c r="M30" s="58">
        <f t="shared" si="2"/>
        <v>0</v>
      </c>
      <c r="N30" s="59">
        <f t="shared" si="7"/>
        <v>0</v>
      </c>
      <c r="O30" s="60"/>
      <c r="P30" s="3"/>
      <c r="Q30" s="48"/>
      <c r="R30" s="49"/>
      <c r="S30" s="59">
        <f t="shared" si="8"/>
        <v>302</v>
      </c>
      <c r="T30" s="60">
        <v>302</v>
      </c>
      <c r="U30" s="3">
        <v>0.7</v>
      </c>
      <c r="V30" s="48"/>
      <c r="W30" s="49">
        <v>302</v>
      </c>
      <c r="X30" s="59">
        <f t="shared" si="9"/>
        <v>0</v>
      </c>
      <c r="Y30" s="60"/>
      <c r="Z30" s="3"/>
      <c r="AA30" s="48"/>
      <c r="AB30" s="49"/>
      <c r="AC30" s="59">
        <f t="shared" si="10"/>
        <v>0</v>
      </c>
      <c r="AD30" s="60"/>
      <c r="AE30" s="3"/>
      <c r="AF30" s="48"/>
      <c r="AG30" s="49"/>
      <c r="AH30" s="59">
        <f t="shared" si="11"/>
        <v>0</v>
      </c>
      <c r="AI30" s="60"/>
      <c r="AJ30" s="3"/>
      <c r="AK30" s="48"/>
      <c r="AL30" s="49"/>
      <c r="AM30" s="59">
        <f t="shared" si="12"/>
        <v>0</v>
      </c>
      <c r="AN30" s="60"/>
      <c r="AO30" s="3"/>
      <c r="AP30" s="48"/>
      <c r="AQ30" s="49"/>
      <c r="AR30" s="59">
        <f t="shared" si="13"/>
        <v>0</v>
      </c>
      <c r="AS30" s="60"/>
      <c r="AT30" s="3"/>
      <c r="AU30" s="48"/>
      <c r="AV30" s="49"/>
      <c r="AW30" s="59">
        <f t="shared" si="14"/>
        <v>0</v>
      </c>
      <c r="AX30" s="60"/>
      <c r="AY30" s="3"/>
      <c r="AZ30" s="48"/>
      <c r="BA30" s="49"/>
      <c r="BB30" s="59">
        <f t="shared" si="15"/>
        <v>0</v>
      </c>
      <c r="BC30" s="60"/>
      <c r="BD30" s="3"/>
      <c r="BE30" s="48"/>
      <c r="BF30" s="49"/>
      <c r="BG30" s="59">
        <f t="shared" si="16"/>
        <v>0</v>
      </c>
      <c r="BH30" s="60"/>
      <c r="BI30" s="3"/>
      <c r="BJ30" s="48"/>
      <c r="BK30" s="49"/>
      <c r="BL30" s="59">
        <f t="shared" si="17"/>
        <v>0</v>
      </c>
      <c r="BM30" s="60"/>
      <c r="BN30" s="3"/>
      <c r="BO30" s="48"/>
      <c r="BP30" s="49"/>
      <c r="BQ30" s="59">
        <f t="shared" si="3"/>
        <v>0</v>
      </c>
      <c r="BR30" s="60"/>
      <c r="BS30" s="3"/>
      <c r="BT30" s="48"/>
      <c r="BU30" s="49"/>
      <c r="BV30" s="59"/>
      <c r="BW30" s="60"/>
      <c r="BX30" s="3"/>
      <c r="BY30" s="48"/>
      <c r="BZ30" s="49"/>
      <c r="CA30" s="59"/>
      <c r="CB30" s="60"/>
      <c r="CC30" s="3"/>
      <c r="CD30" s="48"/>
      <c r="CE30" s="49"/>
      <c r="CF30" s="59"/>
      <c r="CG30" s="60"/>
      <c r="CH30" s="3"/>
      <c r="CI30" s="48"/>
      <c r="CJ30" s="49"/>
    </row>
    <row r="31" spans="1:88" ht="12" customHeight="1">
      <c r="A31" s="7">
        <v>70</v>
      </c>
      <c r="B31" s="79" t="s">
        <v>39</v>
      </c>
      <c r="C31" s="9">
        <f t="shared" si="4"/>
        <v>349</v>
      </c>
      <c r="D31" s="7"/>
      <c r="E31" s="7">
        <v>349</v>
      </c>
      <c r="F31" s="9">
        <f t="shared" si="5"/>
        <v>349</v>
      </c>
      <c r="G31" s="9">
        <f t="shared" si="0"/>
        <v>0</v>
      </c>
      <c r="H31" s="57">
        <f t="shared" si="6"/>
        <v>370</v>
      </c>
      <c r="I31" s="7">
        <f t="shared" si="1"/>
        <v>0</v>
      </c>
      <c r="J31" s="5">
        <f t="shared" si="1"/>
        <v>370</v>
      </c>
      <c r="K31" s="58">
        <f t="shared" si="2"/>
        <v>-21</v>
      </c>
      <c r="L31" s="58">
        <f t="shared" si="2"/>
        <v>0</v>
      </c>
      <c r="M31" s="58">
        <f t="shared" si="2"/>
        <v>-21</v>
      </c>
      <c r="N31" s="59">
        <f t="shared" si="7"/>
        <v>0</v>
      </c>
      <c r="O31" s="60"/>
      <c r="P31" s="3"/>
      <c r="Q31" s="48"/>
      <c r="R31" s="49"/>
      <c r="S31" s="59">
        <f t="shared" si="8"/>
        <v>0</v>
      </c>
      <c r="T31" s="60"/>
      <c r="U31" s="3"/>
      <c r="V31" s="48"/>
      <c r="W31" s="49"/>
      <c r="X31" s="59">
        <f t="shared" si="9"/>
        <v>0</v>
      </c>
      <c r="Y31" s="60"/>
      <c r="Z31" s="3"/>
      <c r="AA31" s="48"/>
      <c r="AB31" s="49"/>
      <c r="AC31" s="59">
        <f t="shared" si="10"/>
        <v>0</v>
      </c>
      <c r="AD31" s="60"/>
      <c r="AE31" s="3"/>
      <c r="AF31" s="48"/>
      <c r="AG31" s="49"/>
      <c r="AH31" s="59">
        <f t="shared" si="11"/>
        <v>0</v>
      </c>
      <c r="AI31" s="60"/>
      <c r="AJ31" s="3"/>
      <c r="AK31" s="48"/>
      <c r="AL31" s="49"/>
      <c r="AM31" s="59">
        <f t="shared" si="12"/>
        <v>0</v>
      </c>
      <c r="AN31" s="60"/>
      <c r="AO31" s="3"/>
      <c r="AP31" s="48"/>
      <c r="AQ31" s="49"/>
      <c r="AR31" s="59">
        <f t="shared" si="13"/>
        <v>370</v>
      </c>
      <c r="AS31" s="60">
        <v>349</v>
      </c>
      <c r="AT31" s="3">
        <v>1</v>
      </c>
      <c r="AU31" s="48"/>
      <c r="AV31" s="49">
        <v>370</v>
      </c>
      <c r="AW31" s="59">
        <f t="shared" si="14"/>
        <v>0</v>
      </c>
      <c r="AX31" s="60"/>
      <c r="AY31" s="3"/>
      <c r="AZ31" s="48"/>
      <c r="BA31" s="49"/>
      <c r="BB31" s="59">
        <f t="shared" si="15"/>
        <v>0</v>
      </c>
      <c r="BC31" s="60"/>
      <c r="BD31" s="3"/>
      <c r="BE31" s="48"/>
      <c r="BF31" s="49"/>
      <c r="BG31" s="59">
        <f t="shared" si="16"/>
        <v>0</v>
      </c>
      <c r="BH31" s="60"/>
      <c r="BI31" s="3"/>
      <c r="BJ31" s="48"/>
      <c r="BK31" s="49"/>
      <c r="BL31" s="59">
        <f t="shared" si="17"/>
        <v>0</v>
      </c>
      <c r="BM31" s="60"/>
      <c r="BN31" s="3"/>
      <c r="BO31" s="48"/>
      <c r="BP31" s="49"/>
      <c r="BQ31" s="59">
        <f t="shared" si="3"/>
        <v>0</v>
      </c>
      <c r="BR31" s="60"/>
      <c r="BS31" s="3"/>
      <c r="BT31" s="48"/>
      <c r="BU31" s="49"/>
      <c r="BV31" s="59"/>
      <c r="BW31" s="60"/>
      <c r="BX31" s="3"/>
      <c r="BY31" s="48"/>
      <c r="BZ31" s="49"/>
      <c r="CA31" s="59"/>
      <c r="CB31" s="60"/>
      <c r="CC31" s="3"/>
      <c r="CD31" s="48"/>
      <c r="CE31" s="49"/>
      <c r="CF31" s="59"/>
      <c r="CG31" s="60"/>
      <c r="CH31" s="3"/>
      <c r="CI31" s="48"/>
      <c r="CJ31" s="49"/>
    </row>
    <row r="32" spans="1:88" ht="12" customHeight="1">
      <c r="A32" s="7">
        <v>71</v>
      </c>
      <c r="B32" s="79" t="s">
        <v>38</v>
      </c>
      <c r="C32" s="9">
        <f t="shared" si="4"/>
        <v>372</v>
      </c>
      <c r="D32" s="7"/>
      <c r="E32" s="7">
        <v>372</v>
      </c>
      <c r="F32" s="9">
        <f t="shared" si="5"/>
        <v>372</v>
      </c>
      <c r="G32" s="9">
        <f t="shared" si="0"/>
        <v>0</v>
      </c>
      <c r="H32" s="57">
        <f t="shared" si="6"/>
        <v>0</v>
      </c>
      <c r="I32" s="7">
        <f t="shared" si="1"/>
        <v>0</v>
      </c>
      <c r="J32" s="5">
        <f t="shared" si="1"/>
        <v>0</v>
      </c>
      <c r="K32" s="58">
        <f t="shared" si="2"/>
        <v>372</v>
      </c>
      <c r="L32" s="58">
        <f t="shared" si="2"/>
        <v>0</v>
      </c>
      <c r="M32" s="58">
        <f t="shared" si="2"/>
        <v>372</v>
      </c>
      <c r="N32" s="59">
        <f t="shared" si="7"/>
        <v>0</v>
      </c>
      <c r="O32" s="60"/>
      <c r="P32" s="3"/>
      <c r="Q32" s="48"/>
      <c r="R32" s="49"/>
      <c r="S32" s="59">
        <f t="shared" si="8"/>
        <v>0</v>
      </c>
      <c r="T32" s="60"/>
      <c r="U32" s="3"/>
      <c r="V32" s="48"/>
      <c r="W32" s="49"/>
      <c r="X32" s="59">
        <f t="shared" si="9"/>
        <v>0</v>
      </c>
      <c r="Y32" s="60"/>
      <c r="Z32" s="3"/>
      <c r="AA32" s="48"/>
      <c r="AB32" s="49"/>
      <c r="AC32" s="59">
        <f t="shared" si="10"/>
        <v>0</v>
      </c>
      <c r="AD32" s="60"/>
      <c r="AE32" s="3"/>
      <c r="AF32" s="48"/>
      <c r="AG32" s="49"/>
      <c r="AH32" s="59">
        <f t="shared" si="11"/>
        <v>0</v>
      </c>
      <c r="AI32" s="60"/>
      <c r="AJ32" s="3"/>
      <c r="AK32" s="48"/>
      <c r="AL32" s="49"/>
      <c r="AM32" s="59">
        <f t="shared" si="12"/>
        <v>0</v>
      </c>
      <c r="AN32" s="60"/>
      <c r="AO32" s="3"/>
      <c r="AP32" s="48"/>
      <c r="AQ32" s="49"/>
      <c r="AR32" s="59">
        <f t="shared" si="13"/>
        <v>0</v>
      </c>
      <c r="AS32" s="60"/>
      <c r="AT32" s="3"/>
      <c r="AU32" s="48"/>
      <c r="AV32" s="49"/>
      <c r="AW32" s="59">
        <f t="shared" si="14"/>
        <v>0</v>
      </c>
      <c r="AX32" s="60"/>
      <c r="AY32" s="3"/>
      <c r="AZ32" s="48"/>
      <c r="BA32" s="49"/>
      <c r="BB32" s="59">
        <f t="shared" si="15"/>
        <v>0</v>
      </c>
      <c r="BC32" s="60"/>
      <c r="BD32" s="3"/>
      <c r="BE32" s="48"/>
      <c r="BF32" s="49"/>
      <c r="BG32" s="59">
        <f t="shared" si="16"/>
        <v>0</v>
      </c>
      <c r="BH32" s="60"/>
      <c r="BI32" s="3"/>
      <c r="BJ32" s="48"/>
      <c r="BK32" s="49"/>
      <c r="BL32" s="59">
        <f t="shared" si="17"/>
        <v>0</v>
      </c>
      <c r="BM32" s="60"/>
      <c r="BN32" s="3"/>
      <c r="BO32" s="48"/>
      <c r="BP32" s="49"/>
      <c r="BQ32" s="59">
        <f t="shared" si="3"/>
        <v>372</v>
      </c>
      <c r="BR32" s="60">
        <v>372</v>
      </c>
      <c r="BS32" s="3">
        <v>1</v>
      </c>
      <c r="BT32" s="48"/>
      <c r="BU32" s="49">
        <v>372</v>
      </c>
      <c r="BV32" s="59"/>
      <c r="BW32" s="60"/>
      <c r="BX32" s="3"/>
      <c r="BY32" s="48"/>
      <c r="BZ32" s="49"/>
      <c r="CA32" s="59"/>
      <c r="CB32" s="60"/>
      <c r="CC32" s="3"/>
      <c r="CD32" s="48"/>
      <c r="CE32" s="49"/>
      <c r="CF32" s="59"/>
      <c r="CG32" s="60"/>
      <c r="CH32" s="3"/>
      <c r="CI32" s="48"/>
      <c r="CJ32" s="49"/>
    </row>
    <row r="33" spans="1:88" ht="12" customHeight="1">
      <c r="A33" s="7">
        <v>72</v>
      </c>
      <c r="B33" s="79" t="s">
        <v>3</v>
      </c>
      <c r="C33" s="9">
        <f t="shared" si="4"/>
        <v>0</v>
      </c>
      <c r="D33" s="7"/>
      <c r="E33" s="7"/>
      <c r="F33" s="9">
        <f t="shared" si="5"/>
        <v>0</v>
      </c>
      <c r="G33" s="9">
        <f t="shared" si="0"/>
        <v>0</v>
      </c>
      <c r="H33" s="57">
        <f t="shared" si="6"/>
        <v>0</v>
      </c>
      <c r="I33" s="7">
        <f t="shared" si="1"/>
        <v>0</v>
      </c>
      <c r="J33" s="5">
        <f t="shared" si="1"/>
        <v>0</v>
      </c>
      <c r="K33" s="58">
        <f t="shared" si="2"/>
        <v>0</v>
      </c>
      <c r="L33" s="58">
        <f t="shared" si="2"/>
        <v>0</v>
      </c>
      <c r="M33" s="58">
        <f t="shared" si="2"/>
        <v>0</v>
      </c>
      <c r="N33" s="59">
        <f t="shared" si="7"/>
        <v>0</v>
      </c>
      <c r="O33" s="60"/>
      <c r="P33" s="3"/>
      <c r="Q33" s="48"/>
      <c r="R33" s="49"/>
      <c r="S33" s="59">
        <f t="shared" si="8"/>
        <v>0</v>
      </c>
      <c r="T33" s="60"/>
      <c r="U33" s="3"/>
      <c r="V33" s="48"/>
      <c r="W33" s="49"/>
      <c r="X33" s="59">
        <f t="shared" si="9"/>
        <v>0</v>
      </c>
      <c r="Y33" s="60"/>
      <c r="Z33" s="3"/>
      <c r="AA33" s="48"/>
      <c r="AB33" s="49"/>
      <c r="AC33" s="59">
        <f t="shared" si="10"/>
        <v>0</v>
      </c>
      <c r="AD33" s="60"/>
      <c r="AE33" s="3"/>
      <c r="AF33" s="48"/>
      <c r="AG33" s="49"/>
      <c r="AH33" s="59">
        <f t="shared" si="11"/>
        <v>0</v>
      </c>
      <c r="AI33" s="60"/>
      <c r="AJ33" s="3"/>
      <c r="AK33" s="48"/>
      <c r="AL33" s="49"/>
      <c r="AM33" s="59">
        <f t="shared" si="12"/>
        <v>0</v>
      </c>
      <c r="AN33" s="60"/>
      <c r="AO33" s="3"/>
      <c r="AP33" s="48"/>
      <c r="AQ33" s="49"/>
      <c r="AR33" s="59">
        <f t="shared" si="13"/>
        <v>0</v>
      </c>
      <c r="AS33" s="60"/>
      <c r="AT33" s="3"/>
      <c r="AU33" s="48"/>
      <c r="AV33" s="49"/>
      <c r="AW33" s="59">
        <f t="shared" si="14"/>
        <v>0</v>
      </c>
      <c r="AX33" s="60"/>
      <c r="AY33" s="3"/>
      <c r="AZ33" s="48"/>
      <c r="BA33" s="49"/>
      <c r="BB33" s="59">
        <f t="shared" si="15"/>
        <v>0</v>
      </c>
      <c r="BC33" s="60"/>
      <c r="BD33" s="3"/>
      <c r="BE33" s="48"/>
      <c r="BF33" s="49"/>
      <c r="BG33" s="59">
        <f t="shared" si="16"/>
        <v>0</v>
      </c>
      <c r="BH33" s="60"/>
      <c r="BI33" s="3"/>
      <c r="BJ33" s="48"/>
      <c r="BK33" s="49"/>
      <c r="BL33" s="59">
        <f t="shared" si="17"/>
        <v>0</v>
      </c>
      <c r="BM33" s="60"/>
      <c r="BN33" s="3"/>
      <c r="BO33" s="48"/>
      <c r="BP33" s="49"/>
      <c r="BQ33" s="59">
        <f t="shared" si="3"/>
        <v>0</v>
      </c>
      <c r="BR33" s="60"/>
      <c r="BS33" s="3"/>
      <c r="BT33" s="48"/>
      <c r="BU33" s="49"/>
      <c r="BV33" s="59"/>
      <c r="BW33" s="60"/>
      <c r="BX33" s="3"/>
      <c r="BY33" s="48"/>
      <c r="BZ33" s="49"/>
      <c r="CA33" s="59"/>
      <c r="CB33" s="60"/>
      <c r="CC33" s="3"/>
      <c r="CD33" s="48"/>
      <c r="CE33" s="49"/>
      <c r="CF33" s="59"/>
      <c r="CG33" s="60"/>
      <c r="CH33" s="3"/>
      <c r="CI33" s="48"/>
      <c r="CJ33" s="49"/>
    </row>
    <row r="34" spans="1:88" ht="12" customHeight="1">
      <c r="A34" s="7">
        <v>73</v>
      </c>
      <c r="B34" s="79" t="s">
        <v>43</v>
      </c>
      <c r="C34" s="9">
        <f t="shared" si="4"/>
        <v>400</v>
      </c>
      <c r="D34" s="7"/>
      <c r="E34" s="7">
        <v>400</v>
      </c>
      <c r="F34" s="9">
        <f t="shared" si="5"/>
        <v>400</v>
      </c>
      <c r="G34" s="9">
        <f t="shared" si="0"/>
        <v>0</v>
      </c>
      <c r="H34" s="57">
        <f t="shared" si="6"/>
        <v>36</v>
      </c>
      <c r="I34" s="7">
        <f t="shared" si="1"/>
        <v>36</v>
      </c>
      <c r="J34" s="5">
        <f t="shared" si="1"/>
        <v>0</v>
      </c>
      <c r="K34" s="58">
        <f t="shared" si="2"/>
        <v>364</v>
      </c>
      <c r="L34" s="58">
        <f t="shared" si="2"/>
        <v>-36</v>
      </c>
      <c r="M34" s="58">
        <f t="shared" si="2"/>
        <v>400</v>
      </c>
      <c r="N34" s="59">
        <f t="shared" si="7"/>
        <v>0</v>
      </c>
      <c r="O34" s="60"/>
      <c r="P34" s="3"/>
      <c r="Q34" s="48"/>
      <c r="R34" s="49"/>
      <c r="S34" s="59">
        <f t="shared" si="8"/>
        <v>0</v>
      </c>
      <c r="T34" s="60"/>
      <c r="U34" s="3"/>
      <c r="V34" s="48"/>
      <c r="W34" s="49"/>
      <c r="X34" s="59">
        <f t="shared" si="9"/>
        <v>0</v>
      </c>
      <c r="Y34" s="60"/>
      <c r="Z34" s="3"/>
      <c r="AA34" s="48"/>
      <c r="AB34" s="49"/>
      <c r="AC34" s="59">
        <f t="shared" si="10"/>
        <v>0</v>
      </c>
      <c r="AD34" s="60"/>
      <c r="AE34" s="3"/>
      <c r="AF34" s="48"/>
      <c r="AG34" s="49"/>
      <c r="AH34" s="59">
        <f t="shared" si="11"/>
        <v>0</v>
      </c>
      <c r="AI34" s="60"/>
      <c r="AJ34" s="3"/>
      <c r="AK34" s="48"/>
      <c r="AL34" s="49"/>
      <c r="AM34" s="59">
        <f t="shared" si="12"/>
        <v>0</v>
      </c>
      <c r="AN34" s="60"/>
      <c r="AO34" s="3"/>
      <c r="AP34" s="48"/>
      <c r="AQ34" s="49"/>
      <c r="AR34" s="59">
        <f t="shared" si="13"/>
        <v>0</v>
      </c>
      <c r="AS34" s="60"/>
      <c r="AT34" s="3"/>
      <c r="AU34" s="48"/>
      <c r="AV34" s="49"/>
      <c r="AW34" s="59">
        <f t="shared" si="14"/>
        <v>0</v>
      </c>
      <c r="AX34" s="60"/>
      <c r="AY34" s="3"/>
      <c r="AZ34" s="48"/>
      <c r="BA34" s="49"/>
      <c r="BB34" s="59">
        <f t="shared" si="15"/>
        <v>0</v>
      </c>
      <c r="BC34" s="60"/>
      <c r="BD34" s="3"/>
      <c r="BE34" s="48"/>
      <c r="BF34" s="49"/>
      <c r="BG34" s="59">
        <f t="shared" si="16"/>
        <v>36</v>
      </c>
      <c r="BH34" s="60">
        <v>0</v>
      </c>
      <c r="BI34" s="3">
        <v>1</v>
      </c>
      <c r="BJ34" s="48">
        <v>36</v>
      </c>
      <c r="BK34" s="49"/>
      <c r="BL34" s="59">
        <f t="shared" si="17"/>
        <v>0</v>
      </c>
      <c r="BM34" s="60"/>
      <c r="BN34" s="3"/>
      <c r="BO34" s="48"/>
      <c r="BP34" s="49"/>
      <c r="BQ34" s="59">
        <f t="shared" si="3"/>
        <v>400</v>
      </c>
      <c r="BR34" s="60">
        <v>400</v>
      </c>
      <c r="BS34" s="3">
        <v>0.83</v>
      </c>
      <c r="BT34" s="48"/>
      <c r="BU34" s="49">
        <v>400</v>
      </c>
      <c r="BV34" s="59"/>
      <c r="BW34" s="60"/>
      <c r="BX34" s="3"/>
      <c r="BY34" s="48"/>
      <c r="BZ34" s="49"/>
      <c r="CA34" s="59"/>
      <c r="CB34" s="60"/>
      <c r="CC34" s="3"/>
      <c r="CD34" s="48"/>
      <c r="CE34" s="49"/>
      <c r="CF34" s="59"/>
      <c r="CG34" s="60"/>
      <c r="CH34" s="3"/>
      <c r="CI34" s="48"/>
      <c r="CJ34" s="49"/>
    </row>
    <row r="35" spans="1:88" ht="12" customHeight="1">
      <c r="A35" s="7">
        <v>74</v>
      </c>
      <c r="B35" s="79" t="s">
        <v>67</v>
      </c>
      <c r="C35" s="9">
        <f t="shared" si="4"/>
        <v>0</v>
      </c>
      <c r="D35" s="7"/>
      <c r="E35" s="7"/>
      <c r="F35" s="9">
        <f t="shared" si="5"/>
        <v>0</v>
      </c>
      <c r="G35" s="9">
        <f t="shared" si="0"/>
        <v>0</v>
      </c>
      <c r="H35" s="57">
        <f t="shared" si="6"/>
        <v>415</v>
      </c>
      <c r="I35" s="7">
        <f t="shared" si="1"/>
        <v>415</v>
      </c>
      <c r="J35" s="5">
        <f t="shared" si="1"/>
        <v>0</v>
      </c>
      <c r="K35" s="58">
        <f t="shared" si="2"/>
        <v>-415</v>
      </c>
      <c r="L35" s="58">
        <f t="shared" si="2"/>
        <v>-415</v>
      </c>
      <c r="M35" s="58">
        <f t="shared" si="2"/>
        <v>0</v>
      </c>
      <c r="N35" s="59">
        <f t="shared" si="7"/>
        <v>0</v>
      </c>
      <c r="O35" s="60"/>
      <c r="P35" s="3"/>
      <c r="Q35" s="48"/>
      <c r="R35" s="49"/>
      <c r="S35" s="59">
        <f t="shared" si="8"/>
        <v>0</v>
      </c>
      <c r="T35" s="60"/>
      <c r="U35" s="3"/>
      <c r="V35" s="48"/>
      <c r="W35" s="49"/>
      <c r="X35" s="59">
        <f t="shared" si="9"/>
        <v>0</v>
      </c>
      <c r="Y35" s="60"/>
      <c r="Z35" s="3"/>
      <c r="AA35" s="48"/>
      <c r="AB35" s="49"/>
      <c r="AC35" s="59">
        <f t="shared" si="10"/>
        <v>0</v>
      </c>
      <c r="AD35" s="60"/>
      <c r="AE35" s="3"/>
      <c r="AF35" s="48"/>
      <c r="AG35" s="49"/>
      <c r="AH35" s="59">
        <f t="shared" si="11"/>
        <v>0</v>
      </c>
      <c r="AI35" s="60"/>
      <c r="AJ35" s="3"/>
      <c r="AK35" s="48"/>
      <c r="AL35" s="49"/>
      <c r="AM35" s="59">
        <f t="shared" si="12"/>
        <v>0</v>
      </c>
      <c r="AN35" s="60"/>
      <c r="AO35" s="3"/>
      <c r="AP35" s="48"/>
      <c r="AQ35" s="49"/>
      <c r="AR35" s="59">
        <f t="shared" si="13"/>
        <v>0</v>
      </c>
      <c r="AS35" s="60"/>
      <c r="AT35" s="3"/>
      <c r="AU35" s="48"/>
      <c r="AV35" s="49"/>
      <c r="AW35" s="59">
        <f t="shared" si="14"/>
        <v>415</v>
      </c>
      <c r="AX35" s="60">
        <v>0</v>
      </c>
      <c r="AY35" s="3"/>
      <c r="AZ35" s="48">
        <v>415</v>
      </c>
      <c r="BA35" s="49"/>
      <c r="BB35" s="59">
        <f t="shared" si="15"/>
        <v>0</v>
      </c>
      <c r="BC35" s="60"/>
      <c r="BD35" s="3"/>
      <c r="BE35" s="48"/>
      <c r="BF35" s="49"/>
      <c r="BG35" s="59">
        <f t="shared" si="16"/>
        <v>0</v>
      </c>
      <c r="BH35" s="60"/>
      <c r="BI35" s="3"/>
      <c r="BJ35" s="48"/>
      <c r="BK35" s="49"/>
      <c r="BL35" s="59">
        <f t="shared" si="17"/>
        <v>0</v>
      </c>
      <c r="BM35" s="60"/>
      <c r="BN35" s="3"/>
      <c r="BO35" s="48"/>
      <c r="BP35" s="49"/>
      <c r="BQ35" s="59">
        <f t="shared" si="3"/>
        <v>0</v>
      </c>
      <c r="BR35" s="60"/>
      <c r="BS35" s="3"/>
      <c r="BT35" s="48"/>
      <c r="BU35" s="49"/>
      <c r="BV35" s="59"/>
      <c r="BW35" s="60"/>
      <c r="BX35" s="3"/>
      <c r="BY35" s="48"/>
      <c r="BZ35" s="49"/>
      <c r="CA35" s="59"/>
      <c r="CB35" s="60"/>
      <c r="CC35" s="3"/>
      <c r="CD35" s="48"/>
      <c r="CE35" s="49"/>
      <c r="CF35" s="59"/>
      <c r="CG35" s="60"/>
      <c r="CH35" s="3"/>
      <c r="CI35" s="48"/>
      <c r="CJ35" s="49"/>
    </row>
    <row r="36" spans="1:88" ht="12" customHeight="1">
      <c r="A36" s="7">
        <v>75</v>
      </c>
      <c r="B36" s="79" t="s">
        <v>34</v>
      </c>
      <c r="C36" s="9">
        <f t="shared" si="4"/>
        <v>415</v>
      </c>
      <c r="D36" s="7">
        <v>120</v>
      </c>
      <c r="E36" s="7">
        <v>295</v>
      </c>
      <c r="F36" s="9">
        <f t="shared" si="5"/>
        <v>415</v>
      </c>
      <c r="G36" s="9">
        <f t="shared" si="0"/>
        <v>0</v>
      </c>
      <c r="H36" s="57">
        <f t="shared" si="6"/>
        <v>240</v>
      </c>
      <c r="I36" s="7">
        <f t="shared" si="1"/>
        <v>240</v>
      </c>
      <c r="J36" s="5">
        <f t="shared" si="1"/>
        <v>0</v>
      </c>
      <c r="K36" s="58">
        <f t="shared" si="2"/>
        <v>175</v>
      </c>
      <c r="L36" s="58">
        <f t="shared" si="2"/>
        <v>-120</v>
      </c>
      <c r="M36" s="58">
        <f t="shared" si="2"/>
        <v>295</v>
      </c>
      <c r="N36" s="59">
        <f t="shared" si="7"/>
        <v>0</v>
      </c>
      <c r="O36" s="60"/>
      <c r="P36" s="3"/>
      <c r="Q36" s="48"/>
      <c r="R36" s="49"/>
      <c r="S36" s="59">
        <f t="shared" si="8"/>
        <v>0</v>
      </c>
      <c r="T36" s="60"/>
      <c r="U36" s="3"/>
      <c r="V36" s="48"/>
      <c r="W36" s="49"/>
      <c r="X36" s="59">
        <f t="shared" si="9"/>
        <v>0</v>
      </c>
      <c r="Y36" s="60"/>
      <c r="Z36" s="3"/>
      <c r="AA36" s="48"/>
      <c r="AB36" s="49"/>
      <c r="AC36" s="59">
        <f t="shared" si="10"/>
        <v>120</v>
      </c>
      <c r="AD36" s="60">
        <v>0</v>
      </c>
      <c r="AE36" s="3">
        <v>1</v>
      </c>
      <c r="AF36" s="48">
        <v>120</v>
      </c>
      <c r="AG36" s="49"/>
      <c r="AH36" s="59">
        <f t="shared" si="11"/>
        <v>120</v>
      </c>
      <c r="AI36" s="60">
        <v>0</v>
      </c>
      <c r="AJ36" s="3">
        <v>1.08</v>
      </c>
      <c r="AK36" s="48">
        <v>120</v>
      </c>
      <c r="AL36" s="49"/>
      <c r="AM36" s="59">
        <f t="shared" si="12"/>
        <v>0</v>
      </c>
      <c r="AN36" s="60"/>
      <c r="AO36" s="3"/>
      <c r="AP36" s="48"/>
      <c r="AQ36" s="49"/>
      <c r="AR36" s="59">
        <f t="shared" si="13"/>
        <v>0</v>
      </c>
      <c r="AS36" s="60"/>
      <c r="AT36" s="3"/>
      <c r="AU36" s="48"/>
      <c r="AV36" s="49"/>
      <c r="AW36" s="59">
        <f t="shared" si="14"/>
        <v>0</v>
      </c>
      <c r="AX36" s="60"/>
      <c r="AY36" s="3"/>
      <c r="AZ36" s="48"/>
      <c r="BA36" s="49"/>
      <c r="BB36" s="59">
        <f t="shared" si="15"/>
        <v>0</v>
      </c>
      <c r="BC36" s="60"/>
      <c r="BD36" s="3"/>
      <c r="BE36" s="48"/>
      <c r="BF36" s="49"/>
      <c r="BG36" s="59">
        <f t="shared" si="16"/>
        <v>0</v>
      </c>
      <c r="BH36" s="60"/>
      <c r="BI36" s="3"/>
      <c r="BJ36" s="48"/>
      <c r="BK36" s="49"/>
      <c r="BL36" s="59">
        <f t="shared" si="17"/>
        <v>0</v>
      </c>
      <c r="BM36" s="60"/>
      <c r="BN36" s="3"/>
      <c r="BO36" s="48"/>
      <c r="BP36" s="49"/>
      <c r="BQ36" s="59">
        <f t="shared" si="3"/>
        <v>295</v>
      </c>
      <c r="BR36" s="60">
        <v>295</v>
      </c>
      <c r="BS36" s="3">
        <v>1.05</v>
      </c>
      <c r="BT36" s="48"/>
      <c r="BU36" s="49">
        <v>295</v>
      </c>
      <c r="BV36" s="59">
        <v>127</v>
      </c>
      <c r="BW36" s="60">
        <v>120</v>
      </c>
      <c r="BX36" s="3">
        <v>1.1</v>
      </c>
      <c r="BY36" s="48">
        <v>127</v>
      </c>
      <c r="BZ36" s="49"/>
      <c r="CA36" s="59"/>
      <c r="CB36" s="60"/>
      <c r="CC36" s="3"/>
      <c r="CD36" s="48"/>
      <c r="CE36" s="49"/>
      <c r="CF36" s="59"/>
      <c r="CG36" s="60"/>
      <c r="CH36" s="3"/>
      <c r="CI36" s="48"/>
      <c r="CJ36" s="49"/>
    </row>
    <row r="37" spans="1:88" ht="12" customHeight="1">
      <c r="A37" s="7">
        <v>76</v>
      </c>
      <c r="B37" s="79" t="s">
        <v>35</v>
      </c>
      <c r="C37" s="9">
        <f t="shared" si="4"/>
        <v>445</v>
      </c>
      <c r="D37" s="7">
        <v>145</v>
      </c>
      <c r="E37" s="7">
        <v>300</v>
      </c>
      <c r="F37" s="9">
        <f t="shared" si="5"/>
        <v>445</v>
      </c>
      <c r="G37" s="9">
        <f t="shared" si="0"/>
        <v>0</v>
      </c>
      <c r="H37" s="57">
        <f t="shared" si="6"/>
        <v>146</v>
      </c>
      <c r="I37" s="7">
        <f t="shared" si="1"/>
        <v>146</v>
      </c>
      <c r="J37" s="5">
        <f t="shared" si="1"/>
        <v>0</v>
      </c>
      <c r="K37" s="58">
        <f t="shared" si="2"/>
        <v>299</v>
      </c>
      <c r="L37" s="58">
        <f t="shared" si="2"/>
        <v>-1</v>
      </c>
      <c r="M37" s="58">
        <f t="shared" si="2"/>
        <v>300</v>
      </c>
      <c r="N37" s="59">
        <f t="shared" si="7"/>
        <v>0</v>
      </c>
      <c r="O37" s="60"/>
      <c r="P37" s="3"/>
      <c r="Q37" s="48"/>
      <c r="R37" s="49"/>
      <c r="S37" s="59">
        <f t="shared" si="8"/>
        <v>0</v>
      </c>
      <c r="T37" s="60"/>
      <c r="U37" s="3"/>
      <c r="V37" s="48"/>
      <c r="W37" s="49"/>
      <c r="X37" s="59">
        <f t="shared" si="9"/>
        <v>0</v>
      </c>
      <c r="Y37" s="60"/>
      <c r="Z37" s="3"/>
      <c r="AA37" s="48"/>
      <c r="AB37" s="49"/>
      <c r="AC37" s="59">
        <f t="shared" si="10"/>
        <v>0</v>
      </c>
      <c r="AD37" s="60"/>
      <c r="AE37" s="3"/>
      <c r="AF37" s="48"/>
      <c r="AG37" s="49"/>
      <c r="AH37" s="59">
        <f t="shared" si="11"/>
        <v>146</v>
      </c>
      <c r="AI37" s="60">
        <v>19</v>
      </c>
      <c r="AJ37" s="3">
        <v>1.08</v>
      </c>
      <c r="AK37" s="48">
        <v>146</v>
      </c>
      <c r="AL37" s="49"/>
      <c r="AM37" s="59">
        <f t="shared" si="12"/>
        <v>0</v>
      </c>
      <c r="AN37" s="60"/>
      <c r="AO37" s="3"/>
      <c r="AP37" s="48"/>
      <c r="AQ37" s="49"/>
      <c r="AR37" s="59">
        <f t="shared" si="13"/>
        <v>0</v>
      </c>
      <c r="AS37" s="60"/>
      <c r="AT37" s="3"/>
      <c r="AU37" s="48"/>
      <c r="AV37" s="49"/>
      <c r="AW37" s="59">
        <f t="shared" si="14"/>
        <v>0</v>
      </c>
      <c r="AX37" s="60"/>
      <c r="AY37" s="3"/>
      <c r="AZ37" s="48"/>
      <c r="BA37" s="49"/>
      <c r="BB37" s="59">
        <f t="shared" si="15"/>
        <v>0</v>
      </c>
      <c r="BC37" s="60"/>
      <c r="BD37" s="3"/>
      <c r="BE37" s="48"/>
      <c r="BF37" s="49"/>
      <c r="BG37" s="59">
        <f t="shared" si="16"/>
        <v>0</v>
      </c>
      <c r="BH37" s="60"/>
      <c r="BI37" s="3"/>
      <c r="BJ37" s="48"/>
      <c r="BK37" s="49"/>
      <c r="BL37" s="59">
        <f t="shared" si="17"/>
        <v>0</v>
      </c>
      <c r="BM37" s="60"/>
      <c r="BN37" s="3"/>
      <c r="BO37" s="48"/>
      <c r="BP37" s="49"/>
      <c r="BQ37" s="59">
        <f t="shared" si="3"/>
        <v>300</v>
      </c>
      <c r="BR37" s="60">
        <v>300</v>
      </c>
      <c r="BS37" s="3">
        <v>1.03</v>
      </c>
      <c r="BT37" s="48"/>
      <c r="BU37" s="49">
        <v>300</v>
      </c>
      <c r="BV37" s="59">
        <v>126</v>
      </c>
      <c r="BW37" s="60">
        <v>126</v>
      </c>
      <c r="BX37" s="3">
        <v>1.1</v>
      </c>
      <c r="BY37" s="48">
        <v>126</v>
      </c>
      <c r="BZ37" s="49"/>
      <c r="CA37" s="59"/>
      <c r="CB37" s="60"/>
      <c r="CC37" s="3"/>
      <c r="CD37" s="48"/>
      <c r="CE37" s="49"/>
      <c r="CF37" s="59"/>
      <c r="CG37" s="60"/>
      <c r="CH37" s="3"/>
      <c r="CI37" s="48"/>
      <c r="CJ37" s="49"/>
    </row>
    <row r="38" spans="1:88" ht="12" customHeight="1">
      <c r="A38" s="7">
        <v>77</v>
      </c>
      <c r="B38" s="79" t="s">
        <v>14</v>
      </c>
      <c r="C38" s="9">
        <f t="shared" si="4"/>
        <v>153</v>
      </c>
      <c r="D38" s="7"/>
      <c r="E38" s="7">
        <v>153</v>
      </c>
      <c r="F38" s="9">
        <f t="shared" si="5"/>
        <v>153</v>
      </c>
      <c r="G38" s="9">
        <f t="shared" si="0"/>
        <v>0</v>
      </c>
      <c r="H38" s="57">
        <f t="shared" si="6"/>
        <v>0</v>
      </c>
      <c r="I38" s="7">
        <f t="shared" si="1"/>
        <v>0</v>
      </c>
      <c r="J38" s="5">
        <f t="shared" si="1"/>
        <v>0</v>
      </c>
      <c r="K38" s="58">
        <f t="shared" si="2"/>
        <v>153</v>
      </c>
      <c r="L38" s="58">
        <f t="shared" si="2"/>
        <v>0</v>
      </c>
      <c r="M38" s="58">
        <f t="shared" si="2"/>
        <v>153</v>
      </c>
      <c r="N38" s="59">
        <f t="shared" si="7"/>
        <v>0</v>
      </c>
      <c r="O38" s="60"/>
      <c r="P38" s="3"/>
      <c r="Q38" s="48"/>
      <c r="R38" s="49"/>
      <c r="S38" s="59">
        <f t="shared" si="8"/>
        <v>0</v>
      </c>
      <c r="T38" s="60"/>
      <c r="U38" s="3"/>
      <c r="V38" s="48"/>
      <c r="W38" s="49"/>
      <c r="X38" s="59">
        <f t="shared" si="9"/>
        <v>0</v>
      </c>
      <c r="Y38" s="60"/>
      <c r="Z38" s="3"/>
      <c r="AA38" s="48"/>
      <c r="AB38" s="49"/>
      <c r="AC38" s="59">
        <f t="shared" si="10"/>
        <v>0</v>
      </c>
      <c r="AD38" s="60"/>
      <c r="AE38" s="3"/>
      <c r="AF38" s="48"/>
      <c r="AG38" s="49"/>
      <c r="AH38" s="59">
        <f t="shared" si="11"/>
        <v>0</v>
      </c>
      <c r="AI38" s="60"/>
      <c r="AJ38" s="3"/>
      <c r="AK38" s="48"/>
      <c r="AL38" s="49"/>
      <c r="AM38" s="59">
        <f t="shared" si="12"/>
        <v>0</v>
      </c>
      <c r="AN38" s="60"/>
      <c r="AO38" s="3"/>
      <c r="AP38" s="48"/>
      <c r="AQ38" s="49"/>
      <c r="AR38" s="59">
        <f t="shared" si="13"/>
        <v>0</v>
      </c>
      <c r="AS38" s="60"/>
      <c r="AT38" s="3"/>
      <c r="AU38" s="48"/>
      <c r="AV38" s="49"/>
      <c r="AW38" s="59">
        <f t="shared" si="14"/>
        <v>0</v>
      </c>
      <c r="AX38" s="60"/>
      <c r="AY38" s="3"/>
      <c r="AZ38" s="48"/>
      <c r="BA38" s="49"/>
      <c r="BB38" s="59">
        <f t="shared" si="15"/>
        <v>0</v>
      </c>
      <c r="BC38" s="60"/>
      <c r="BD38" s="3"/>
      <c r="BE38" s="48"/>
      <c r="BF38" s="49"/>
      <c r="BG38" s="59">
        <f t="shared" si="16"/>
        <v>0</v>
      </c>
      <c r="BH38" s="60"/>
      <c r="BI38" s="3"/>
      <c r="BJ38" s="48"/>
      <c r="BK38" s="49"/>
      <c r="BL38" s="59">
        <f t="shared" si="17"/>
        <v>0</v>
      </c>
      <c r="BM38" s="60"/>
      <c r="BN38" s="3"/>
      <c r="BO38" s="48"/>
      <c r="BP38" s="49"/>
      <c r="BQ38" s="59">
        <f t="shared" si="3"/>
        <v>153</v>
      </c>
      <c r="BR38" s="60">
        <v>153</v>
      </c>
      <c r="BS38" s="3">
        <v>1.118</v>
      </c>
      <c r="BT38" s="48"/>
      <c r="BU38" s="49">
        <v>153</v>
      </c>
      <c r="BV38" s="59"/>
      <c r="BW38" s="60"/>
      <c r="BX38" s="3"/>
      <c r="BY38" s="48"/>
      <c r="BZ38" s="49"/>
      <c r="CA38" s="59"/>
      <c r="CB38" s="60"/>
      <c r="CC38" s="3"/>
      <c r="CD38" s="48"/>
      <c r="CE38" s="49"/>
      <c r="CF38" s="59"/>
      <c r="CG38" s="60"/>
      <c r="CH38" s="3"/>
      <c r="CI38" s="48"/>
      <c r="CJ38" s="49"/>
    </row>
    <row r="39" spans="1:88" ht="12" customHeight="1">
      <c r="A39" s="7">
        <v>78</v>
      </c>
      <c r="B39" s="80" t="s">
        <v>6</v>
      </c>
      <c r="C39" s="9">
        <f t="shared" si="4"/>
        <v>377</v>
      </c>
      <c r="D39" s="7">
        <v>127</v>
      </c>
      <c r="E39" s="7">
        <v>250</v>
      </c>
      <c r="F39" s="9">
        <f t="shared" si="5"/>
        <v>377</v>
      </c>
      <c r="G39" s="9">
        <f t="shared" si="0"/>
        <v>0</v>
      </c>
      <c r="H39" s="57">
        <f t="shared" si="6"/>
        <v>127</v>
      </c>
      <c r="I39" s="7">
        <f t="shared" si="1"/>
        <v>127</v>
      </c>
      <c r="J39" s="5">
        <f t="shared" si="1"/>
        <v>0</v>
      </c>
      <c r="K39" s="58">
        <f t="shared" si="2"/>
        <v>250</v>
      </c>
      <c r="L39" s="58">
        <f t="shared" si="2"/>
        <v>0</v>
      </c>
      <c r="M39" s="58">
        <f t="shared" si="2"/>
        <v>250</v>
      </c>
      <c r="N39" s="59">
        <f t="shared" si="7"/>
        <v>0</v>
      </c>
      <c r="O39" s="60"/>
      <c r="P39" s="3"/>
      <c r="Q39" s="48"/>
      <c r="R39" s="49"/>
      <c r="S39" s="59">
        <f t="shared" si="8"/>
        <v>0</v>
      </c>
      <c r="T39" s="60"/>
      <c r="U39" s="3"/>
      <c r="V39" s="48"/>
      <c r="W39" s="49"/>
      <c r="X39" s="59">
        <f t="shared" si="9"/>
        <v>0</v>
      </c>
      <c r="Y39" s="60"/>
      <c r="Z39" s="3"/>
      <c r="AA39" s="48"/>
      <c r="AB39" s="49"/>
      <c r="AC39" s="59">
        <f t="shared" si="10"/>
        <v>0</v>
      </c>
      <c r="AD39" s="60"/>
      <c r="AE39" s="3"/>
      <c r="AF39" s="48"/>
      <c r="AG39" s="49"/>
      <c r="AH39" s="59">
        <f t="shared" si="11"/>
        <v>127</v>
      </c>
      <c r="AI39" s="60">
        <v>127</v>
      </c>
      <c r="AJ39" s="3">
        <v>1</v>
      </c>
      <c r="AK39" s="48">
        <v>127</v>
      </c>
      <c r="AL39" s="49"/>
      <c r="AM39" s="59">
        <f t="shared" si="12"/>
        <v>0</v>
      </c>
      <c r="AN39" s="60"/>
      <c r="AO39" s="3"/>
      <c r="AP39" s="48"/>
      <c r="AQ39" s="49"/>
      <c r="AR39" s="59">
        <f t="shared" si="13"/>
        <v>0</v>
      </c>
      <c r="AS39" s="60"/>
      <c r="AT39" s="3"/>
      <c r="AU39" s="48"/>
      <c r="AV39" s="49"/>
      <c r="AW39" s="59">
        <f t="shared" si="14"/>
        <v>0</v>
      </c>
      <c r="AX39" s="60"/>
      <c r="AY39" s="3"/>
      <c r="AZ39" s="48"/>
      <c r="BA39" s="49"/>
      <c r="BB39" s="59">
        <f t="shared" si="15"/>
        <v>0</v>
      </c>
      <c r="BC39" s="60"/>
      <c r="BD39" s="3"/>
      <c r="BE39" s="48"/>
      <c r="BF39" s="49"/>
      <c r="BG39" s="59">
        <f t="shared" si="16"/>
        <v>0</v>
      </c>
      <c r="BH39" s="60"/>
      <c r="BI39" s="3"/>
      <c r="BJ39" s="48"/>
      <c r="BK39" s="49"/>
      <c r="BL39" s="59">
        <f t="shared" si="17"/>
        <v>0</v>
      </c>
      <c r="BM39" s="60"/>
      <c r="BN39" s="3"/>
      <c r="BO39" s="48"/>
      <c r="BP39" s="49"/>
      <c r="BQ39" s="59">
        <f t="shared" si="3"/>
        <v>250</v>
      </c>
      <c r="BR39" s="60">
        <v>250</v>
      </c>
      <c r="BS39" s="3">
        <v>0.86</v>
      </c>
      <c r="BT39" s="48"/>
      <c r="BU39" s="49">
        <v>250</v>
      </c>
      <c r="BV39" s="59"/>
      <c r="BW39" s="60"/>
      <c r="BX39" s="3"/>
      <c r="BY39" s="48"/>
      <c r="BZ39" s="49"/>
      <c r="CA39" s="59"/>
      <c r="CB39" s="60"/>
      <c r="CC39" s="3"/>
      <c r="CD39" s="48"/>
      <c r="CE39" s="49"/>
      <c r="CF39" s="59"/>
      <c r="CG39" s="60"/>
      <c r="CH39" s="3"/>
      <c r="CI39" s="48"/>
      <c r="CJ39" s="49"/>
    </row>
    <row r="40" spans="1:88" ht="12" customHeight="1">
      <c r="A40" s="7">
        <v>79</v>
      </c>
      <c r="B40" s="79" t="s">
        <v>68</v>
      </c>
      <c r="C40" s="9">
        <f t="shared" si="4"/>
        <v>350</v>
      </c>
      <c r="D40" s="7"/>
      <c r="E40" s="7">
        <v>350</v>
      </c>
      <c r="F40" s="9">
        <f t="shared" si="5"/>
        <v>350</v>
      </c>
      <c r="G40" s="9">
        <f t="shared" si="0"/>
        <v>0</v>
      </c>
      <c r="H40" s="57">
        <f t="shared" si="6"/>
        <v>0</v>
      </c>
      <c r="I40" s="7">
        <f t="shared" si="1"/>
        <v>0</v>
      </c>
      <c r="J40" s="5">
        <f t="shared" si="1"/>
        <v>0</v>
      </c>
      <c r="K40" s="58">
        <f t="shared" si="2"/>
        <v>350</v>
      </c>
      <c r="L40" s="58">
        <f t="shared" si="2"/>
        <v>0</v>
      </c>
      <c r="M40" s="58">
        <f t="shared" si="2"/>
        <v>350</v>
      </c>
      <c r="N40" s="59">
        <f t="shared" si="7"/>
        <v>0</v>
      </c>
      <c r="O40" s="60"/>
      <c r="P40" s="3"/>
      <c r="Q40" s="48"/>
      <c r="R40" s="49"/>
      <c r="S40" s="59">
        <f t="shared" si="8"/>
        <v>0</v>
      </c>
      <c r="T40" s="60"/>
      <c r="U40" s="3"/>
      <c r="V40" s="48"/>
      <c r="W40" s="49"/>
      <c r="X40" s="59">
        <f t="shared" si="9"/>
        <v>0</v>
      </c>
      <c r="Y40" s="60"/>
      <c r="Z40" s="3"/>
      <c r="AA40" s="48"/>
      <c r="AB40" s="49"/>
      <c r="AC40" s="59">
        <f t="shared" si="10"/>
        <v>0</v>
      </c>
      <c r="AD40" s="60"/>
      <c r="AE40" s="3"/>
      <c r="AF40" s="48"/>
      <c r="AG40" s="49"/>
      <c r="AH40" s="59">
        <f t="shared" si="11"/>
        <v>0</v>
      </c>
      <c r="AI40" s="60"/>
      <c r="AJ40" s="3"/>
      <c r="AK40" s="48"/>
      <c r="AL40" s="49"/>
      <c r="AM40" s="59">
        <f t="shared" si="12"/>
        <v>0</v>
      </c>
      <c r="AN40" s="60"/>
      <c r="AO40" s="3"/>
      <c r="AP40" s="48"/>
      <c r="AQ40" s="49"/>
      <c r="AR40" s="59">
        <f t="shared" si="13"/>
        <v>0</v>
      </c>
      <c r="AS40" s="60"/>
      <c r="AT40" s="3"/>
      <c r="AU40" s="48"/>
      <c r="AV40" s="49"/>
      <c r="AW40" s="59">
        <f t="shared" si="14"/>
        <v>0</v>
      </c>
      <c r="AX40" s="60"/>
      <c r="AY40" s="3"/>
      <c r="AZ40" s="48"/>
      <c r="BA40" s="49"/>
      <c r="BB40" s="59">
        <f t="shared" si="15"/>
        <v>0</v>
      </c>
      <c r="BC40" s="60"/>
      <c r="BD40" s="3"/>
      <c r="BE40" s="48"/>
      <c r="BF40" s="49"/>
      <c r="BG40" s="59">
        <f t="shared" si="16"/>
        <v>0</v>
      </c>
      <c r="BH40" s="60"/>
      <c r="BI40" s="3"/>
      <c r="BJ40" s="48"/>
      <c r="BK40" s="49"/>
      <c r="BL40" s="59">
        <f t="shared" si="17"/>
        <v>0</v>
      </c>
      <c r="BM40" s="60"/>
      <c r="BN40" s="3"/>
      <c r="BO40" s="48"/>
      <c r="BP40" s="49"/>
      <c r="BQ40" s="59">
        <f t="shared" si="3"/>
        <v>350</v>
      </c>
      <c r="BR40" s="60">
        <v>350</v>
      </c>
      <c r="BS40" s="3">
        <v>1.00667</v>
      </c>
      <c r="BT40" s="48"/>
      <c r="BU40" s="49">
        <v>350</v>
      </c>
      <c r="BV40" s="59"/>
      <c r="BW40" s="60"/>
      <c r="BX40" s="3"/>
      <c r="BY40" s="48"/>
      <c r="BZ40" s="49"/>
      <c r="CA40" s="59"/>
      <c r="CB40" s="60"/>
      <c r="CC40" s="3"/>
      <c r="CD40" s="48"/>
      <c r="CE40" s="49"/>
      <c r="CF40" s="59"/>
      <c r="CG40" s="60"/>
      <c r="CH40" s="3"/>
      <c r="CI40" s="48"/>
      <c r="CJ40" s="49"/>
    </row>
    <row r="41" spans="1:88" ht="12" customHeight="1">
      <c r="A41" s="7">
        <v>80</v>
      </c>
      <c r="B41" s="79" t="s">
        <v>15</v>
      </c>
      <c r="C41" s="9">
        <f t="shared" si="4"/>
        <v>951</v>
      </c>
      <c r="D41" s="7">
        <v>450</v>
      </c>
      <c r="E41" s="7">
        <v>501</v>
      </c>
      <c r="F41" s="9">
        <f t="shared" si="5"/>
        <v>951</v>
      </c>
      <c r="G41" s="9">
        <f t="shared" si="0"/>
        <v>0</v>
      </c>
      <c r="H41" s="57">
        <f t="shared" si="6"/>
        <v>1180</v>
      </c>
      <c r="I41" s="7">
        <f t="shared" si="1"/>
        <v>1180</v>
      </c>
      <c r="J41" s="5">
        <f t="shared" si="1"/>
        <v>0</v>
      </c>
      <c r="K41" s="58">
        <f t="shared" si="2"/>
        <v>-229</v>
      </c>
      <c r="L41" s="58">
        <f t="shared" si="2"/>
        <v>-730</v>
      </c>
      <c r="M41" s="58">
        <f t="shared" si="2"/>
        <v>501</v>
      </c>
      <c r="N41" s="59">
        <f t="shared" si="7"/>
        <v>0</v>
      </c>
      <c r="O41" s="60"/>
      <c r="P41" s="3"/>
      <c r="Q41" s="48"/>
      <c r="R41" s="49"/>
      <c r="S41" s="59">
        <f t="shared" si="8"/>
        <v>0</v>
      </c>
      <c r="T41" s="60"/>
      <c r="U41" s="3"/>
      <c r="V41" s="48"/>
      <c r="W41" s="49"/>
      <c r="X41" s="59">
        <f t="shared" si="9"/>
        <v>0</v>
      </c>
      <c r="Y41" s="60"/>
      <c r="Z41" s="3"/>
      <c r="AA41" s="48"/>
      <c r="AB41" s="49"/>
      <c r="AC41" s="59">
        <f t="shared" si="10"/>
        <v>0</v>
      </c>
      <c r="AD41" s="60"/>
      <c r="AE41" s="3"/>
      <c r="AF41" s="48"/>
      <c r="AG41" s="49"/>
      <c r="AH41" s="59">
        <f t="shared" si="11"/>
        <v>0</v>
      </c>
      <c r="AI41" s="60"/>
      <c r="AJ41" s="3"/>
      <c r="AK41" s="48"/>
      <c r="AL41" s="49"/>
      <c r="AM41" s="59">
        <f t="shared" si="12"/>
        <v>0</v>
      </c>
      <c r="AN41" s="60"/>
      <c r="AO41" s="3"/>
      <c r="AP41" s="48"/>
      <c r="AQ41" s="49"/>
      <c r="AR41" s="59">
        <f t="shared" si="13"/>
        <v>0</v>
      </c>
      <c r="AS41" s="60"/>
      <c r="AT41" s="3"/>
      <c r="AU41" s="48"/>
      <c r="AV41" s="49"/>
      <c r="AW41" s="59">
        <f t="shared" si="14"/>
        <v>730</v>
      </c>
      <c r="AX41" s="60"/>
      <c r="AY41" s="3">
        <v>1</v>
      </c>
      <c r="AZ41" s="48">
        <v>730</v>
      </c>
      <c r="BA41" s="49"/>
      <c r="BB41" s="59">
        <f t="shared" si="15"/>
        <v>0</v>
      </c>
      <c r="BC41" s="60"/>
      <c r="BD41" s="3"/>
      <c r="BE41" s="48"/>
      <c r="BF41" s="49"/>
      <c r="BG41" s="59">
        <f t="shared" si="16"/>
        <v>40</v>
      </c>
      <c r="BH41" s="60">
        <v>40</v>
      </c>
      <c r="BI41" s="3">
        <v>1.03</v>
      </c>
      <c r="BJ41" s="48">
        <v>40</v>
      </c>
      <c r="BK41" s="49"/>
      <c r="BL41" s="59">
        <f t="shared" si="17"/>
        <v>0</v>
      </c>
      <c r="BM41" s="60"/>
      <c r="BN41" s="3"/>
      <c r="BO41" s="48"/>
      <c r="BP41" s="49"/>
      <c r="BQ41" s="59">
        <f t="shared" si="3"/>
        <v>501</v>
      </c>
      <c r="BR41" s="60">
        <v>501</v>
      </c>
      <c r="BS41" s="3">
        <v>0.99</v>
      </c>
      <c r="BT41" s="48"/>
      <c r="BU41" s="49">
        <v>501</v>
      </c>
      <c r="BV41" s="59"/>
      <c r="BW41" s="60"/>
      <c r="BX41" s="3"/>
      <c r="BY41" s="48"/>
      <c r="BZ41" s="49"/>
      <c r="CA41" s="59">
        <v>410</v>
      </c>
      <c r="CB41" s="60">
        <v>410</v>
      </c>
      <c r="CC41" s="3">
        <v>1.1</v>
      </c>
      <c r="CD41" s="48">
        <v>410</v>
      </c>
      <c r="CE41" s="49"/>
      <c r="CF41" s="59"/>
      <c r="CG41" s="60"/>
      <c r="CH41" s="3"/>
      <c r="CI41" s="48"/>
      <c r="CJ41" s="49"/>
    </row>
    <row r="42" spans="1:88" ht="13.5" customHeight="1">
      <c r="A42" s="7">
        <v>81</v>
      </c>
      <c r="B42" s="79" t="s">
        <v>16</v>
      </c>
      <c r="C42" s="9">
        <f t="shared" si="4"/>
        <v>1030</v>
      </c>
      <c r="D42" s="7">
        <v>530</v>
      </c>
      <c r="E42" s="7">
        <v>500</v>
      </c>
      <c r="F42" s="9">
        <f t="shared" si="5"/>
        <v>1030</v>
      </c>
      <c r="G42" s="9">
        <f t="shared" si="0"/>
        <v>0</v>
      </c>
      <c r="H42" s="57">
        <f t="shared" si="6"/>
        <v>530</v>
      </c>
      <c r="I42" s="7">
        <f t="shared" si="1"/>
        <v>414</v>
      </c>
      <c r="J42" s="5">
        <f t="shared" si="1"/>
        <v>116</v>
      </c>
      <c r="K42" s="58">
        <f t="shared" si="2"/>
        <v>500</v>
      </c>
      <c r="L42" s="58">
        <f t="shared" si="2"/>
        <v>116</v>
      </c>
      <c r="M42" s="58">
        <f t="shared" si="2"/>
        <v>384</v>
      </c>
      <c r="N42" s="59">
        <f t="shared" si="7"/>
        <v>0</v>
      </c>
      <c r="O42" s="60"/>
      <c r="P42" s="3"/>
      <c r="Q42" s="48"/>
      <c r="R42" s="49"/>
      <c r="S42" s="59">
        <f t="shared" si="8"/>
        <v>0</v>
      </c>
      <c r="T42" s="60"/>
      <c r="U42" s="3"/>
      <c r="V42" s="48"/>
      <c r="W42" s="49"/>
      <c r="X42" s="59">
        <f t="shared" si="9"/>
        <v>0</v>
      </c>
      <c r="Y42" s="60"/>
      <c r="Z42" s="3"/>
      <c r="AA42" s="48"/>
      <c r="AB42" s="49"/>
      <c r="AC42" s="59">
        <f t="shared" si="10"/>
        <v>0</v>
      </c>
      <c r="AD42" s="60"/>
      <c r="AE42" s="3"/>
      <c r="AF42" s="48"/>
      <c r="AG42" s="49"/>
      <c r="AH42" s="59">
        <f t="shared" si="11"/>
        <v>0</v>
      </c>
      <c r="AI42" s="60"/>
      <c r="AJ42" s="3"/>
      <c r="AK42" s="48"/>
      <c r="AL42" s="49"/>
      <c r="AM42" s="59">
        <f t="shared" si="12"/>
        <v>0</v>
      </c>
      <c r="AN42" s="60"/>
      <c r="AO42" s="3"/>
      <c r="AP42" s="48"/>
      <c r="AQ42" s="49"/>
      <c r="AR42" s="59">
        <f t="shared" si="13"/>
        <v>0</v>
      </c>
      <c r="AS42" s="60"/>
      <c r="AT42" s="3"/>
      <c r="AU42" s="48"/>
      <c r="AV42" s="49"/>
      <c r="AW42" s="59">
        <f t="shared" si="14"/>
        <v>0</v>
      </c>
      <c r="AX42" s="60"/>
      <c r="AY42" s="3"/>
      <c r="AZ42" s="48"/>
      <c r="BA42" s="49"/>
      <c r="BB42" s="59">
        <f t="shared" si="15"/>
        <v>0</v>
      </c>
      <c r="BC42" s="60"/>
      <c r="BD42" s="3"/>
      <c r="BE42" s="48"/>
      <c r="BF42" s="49"/>
      <c r="BG42" s="59">
        <f t="shared" si="16"/>
        <v>116</v>
      </c>
      <c r="BH42" s="60">
        <v>116</v>
      </c>
      <c r="BI42" s="3">
        <v>1.01</v>
      </c>
      <c r="BJ42" s="48"/>
      <c r="BK42" s="49">
        <v>116</v>
      </c>
      <c r="BL42" s="59">
        <f t="shared" si="17"/>
        <v>0</v>
      </c>
      <c r="BM42" s="60"/>
      <c r="BN42" s="3"/>
      <c r="BO42" s="48"/>
      <c r="BP42" s="49"/>
      <c r="BQ42" s="59">
        <f t="shared" si="3"/>
        <v>500</v>
      </c>
      <c r="BR42" s="60">
        <v>500</v>
      </c>
      <c r="BS42" s="3">
        <v>1.0906</v>
      </c>
      <c r="BT42" s="48"/>
      <c r="BU42" s="49">
        <v>500</v>
      </c>
      <c r="BV42" s="59"/>
      <c r="BW42" s="60"/>
      <c r="BX42" s="3"/>
      <c r="BY42" s="48"/>
      <c r="BZ42" s="49"/>
      <c r="CA42" s="59">
        <v>414</v>
      </c>
      <c r="CB42" s="60">
        <v>414</v>
      </c>
      <c r="CC42" s="3">
        <v>1.1</v>
      </c>
      <c r="CD42" s="48">
        <v>414</v>
      </c>
      <c r="CE42" s="49"/>
      <c r="CF42" s="59"/>
      <c r="CG42" s="60"/>
      <c r="CH42" s="3"/>
      <c r="CI42" s="48"/>
      <c r="CJ42" s="49"/>
    </row>
    <row r="43" spans="1:88" ht="12" customHeight="1">
      <c r="A43" s="7">
        <v>82</v>
      </c>
      <c r="B43" s="79" t="s">
        <v>17</v>
      </c>
      <c r="C43" s="9">
        <f t="shared" si="4"/>
        <v>140</v>
      </c>
      <c r="D43" s="7">
        <v>140</v>
      </c>
      <c r="E43" s="7"/>
      <c r="F43" s="9">
        <f t="shared" si="5"/>
        <v>140</v>
      </c>
      <c r="G43" s="9">
        <f t="shared" si="0"/>
        <v>0</v>
      </c>
      <c r="H43" s="57">
        <f t="shared" si="6"/>
        <v>170</v>
      </c>
      <c r="I43" s="7">
        <f t="shared" si="1"/>
        <v>70</v>
      </c>
      <c r="J43" s="5">
        <f t="shared" si="1"/>
        <v>100</v>
      </c>
      <c r="K43" s="58">
        <f t="shared" si="2"/>
        <v>-30</v>
      </c>
      <c r="L43" s="58">
        <f t="shared" si="2"/>
        <v>70</v>
      </c>
      <c r="M43" s="58">
        <f t="shared" si="2"/>
        <v>-100</v>
      </c>
      <c r="N43" s="59">
        <f t="shared" si="7"/>
        <v>0</v>
      </c>
      <c r="O43" s="60"/>
      <c r="P43" s="3"/>
      <c r="Q43" s="48"/>
      <c r="R43" s="49"/>
      <c r="S43" s="59">
        <f t="shared" si="8"/>
        <v>0</v>
      </c>
      <c r="T43" s="60"/>
      <c r="U43" s="3"/>
      <c r="V43" s="48"/>
      <c r="W43" s="49"/>
      <c r="X43" s="59">
        <f t="shared" si="9"/>
        <v>0</v>
      </c>
      <c r="Y43" s="60"/>
      <c r="Z43" s="3"/>
      <c r="AA43" s="48"/>
      <c r="AB43" s="49"/>
      <c r="AC43" s="59">
        <f t="shared" si="10"/>
        <v>0</v>
      </c>
      <c r="AD43" s="60"/>
      <c r="AE43" s="3"/>
      <c r="AF43" s="48"/>
      <c r="AG43" s="49"/>
      <c r="AH43" s="59">
        <f t="shared" si="11"/>
        <v>0</v>
      </c>
      <c r="AI43" s="60"/>
      <c r="AJ43" s="3"/>
      <c r="AK43" s="48"/>
      <c r="AL43" s="49"/>
      <c r="AM43" s="59">
        <f t="shared" si="12"/>
        <v>0</v>
      </c>
      <c r="AN43" s="60"/>
      <c r="AO43" s="3"/>
      <c r="AP43" s="48"/>
      <c r="AQ43" s="49"/>
      <c r="AR43" s="59">
        <f t="shared" si="13"/>
        <v>0</v>
      </c>
      <c r="AS43" s="60"/>
      <c r="AT43" s="3"/>
      <c r="AU43" s="48"/>
      <c r="AV43" s="49"/>
      <c r="AW43" s="59">
        <f t="shared" si="14"/>
        <v>0</v>
      </c>
      <c r="AX43" s="60"/>
      <c r="AY43" s="3"/>
      <c r="AZ43" s="48"/>
      <c r="BA43" s="49"/>
      <c r="BB43" s="59">
        <f t="shared" si="15"/>
        <v>0</v>
      </c>
      <c r="BC43" s="60"/>
      <c r="BD43" s="3"/>
      <c r="BE43" s="48"/>
      <c r="BF43" s="49"/>
      <c r="BG43" s="59">
        <f t="shared" si="16"/>
        <v>100</v>
      </c>
      <c r="BH43" s="60">
        <v>70</v>
      </c>
      <c r="BI43" s="3">
        <v>1.01</v>
      </c>
      <c r="BJ43" s="48"/>
      <c r="BK43" s="49">
        <v>100</v>
      </c>
      <c r="BL43" s="59">
        <f t="shared" si="17"/>
        <v>0</v>
      </c>
      <c r="BM43" s="60"/>
      <c r="BN43" s="3"/>
      <c r="BO43" s="48"/>
      <c r="BP43" s="49"/>
      <c r="BQ43" s="59">
        <f t="shared" si="3"/>
        <v>0</v>
      </c>
      <c r="BR43" s="60"/>
      <c r="BS43" s="3"/>
      <c r="BT43" s="48"/>
      <c r="BU43" s="49"/>
      <c r="BV43" s="59"/>
      <c r="BW43" s="60"/>
      <c r="BX43" s="3"/>
      <c r="BY43" s="48"/>
      <c r="BZ43" s="49"/>
      <c r="CA43" s="59">
        <v>70</v>
      </c>
      <c r="CB43" s="60">
        <v>70</v>
      </c>
      <c r="CC43" s="3">
        <v>1.1</v>
      </c>
      <c r="CD43" s="48">
        <v>70</v>
      </c>
      <c r="CE43" s="49"/>
      <c r="CF43" s="59"/>
      <c r="CG43" s="60"/>
      <c r="CH43" s="3"/>
      <c r="CI43" s="48"/>
      <c r="CJ43" s="49"/>
    </row>
    <row r="44" spans="1:88" ht="12" customHeight="1">
      <c r="A44" s="7">
        <v>83</v>
      </c>
      <c r="B44" s="79" t="s">
        <v>40</v>
      </c>
      <c r="C44" s="9">
        <f t="shared" si="4"/>
        <v>10</v>
      </c>
      <c r="D44" s="7">
        <v>10</v>
      </c>
      <c r="E44" s="7"/>
      <c r="F44" s="9">
        <f t="shared" si="5"/>
        <v>10</v>
      </c>
      <c r="G44" s="9">
        <f t="shared" si="0"/>
        <v>0</v>
      </c>
      <c r="H44" s="57">
        <f t="shared" si="6"/>
        <v>10</v>
      </c>
      <c r="I44" s="7">
        <f t="shared" si="1"/>
        <v>10</v>
      </c>
      <c r="J44" s="5">
        <f t="shared" si="1"/>
        <v>0</v>
      </c>
      <c r="K44" s="58">
        <f t="shared" si="2"/>
        <v>0</v>
      </c>
      <c r="L44" s="58">
        <f t="shared" si="2"/>
        <v>0</v>
      </c>
      <c r="M44" s="58">
        <f t="shared" si="2"/>
        <v>0</v>
      </c>
      <c r="N44" s="59">
        <f t="shared" si="7"/>
        <v>0</v>
      </c>
      <c r="O44" s="60"/>
      <c r="P44" s="3"/>
      <c r="Q44" s="48"/>
      <c r="R44" s="49"/>
      <c r="S44" s="59">
        <f t="shared" si="8"/>
        <v>0</v>
      </c>
      <c r="T44" s="60"/>
      <c r="U44" s="3"/>
      <c r="V44" s="48"/>
      <c r="W44" s="49"/>
      <c r="X44" s="59">
        <f t="shared" si="9"/>
        <v>0</v>
      </c>
      <c r="Y44" s="60"/>
      <c r="Z44" s="3"/>
      <c r="AA44" s="48"/>
      <c r="AB44" s="49"/>
      <c r="AC44" s="59">
        <f t="shared" si="10"/>
        <v>0</v>
      </c>
      <c r="AD44" s="60"/>
      <c r="AE44" s="3"/>
      <c r="AF44" s="48"/>
      <c r="AG44" s="49"/>
      <c r="AH44" s="59">
        <f t="shared" si="11"/>
        <v>0</v>
      </c>
      <c r="AI44" s="60"/>
      <c r="AJ44" s="3"/>
      <c r="AK44" s="48"/>
      <c r="AL44" s="49"/>
      <c r="AM44" s="59">
        <f t="shared" si="12"/>
        <v>0</v>
      </c>
      <c r="AN44" s="60"/>
      <c r="AO44" s="3"/>
      <c r="AP44" s="48"/>
      <c r="AQ44" s="49"/>
      <c r="AR44" s="59">
        <f t="shared" si="13"/>
        <v>0</v>
      </c>
      <c r="AS44" s="60"/>
      <c r="AT44" s="3"/>
      <c r="AU44" s="48"/>
      <c r="AV44" s="49"/>
      <c r="AW44" s="59">
        <f t="shared" si="14"/>
        <v>0</v>
      </c>
      <c r="AX44" s="60"/>
      <c r="AY44" s="3"/>
      <c r="AZ44" s="48"/>
      <c r="BA44" s="49"/>
      <c r="BB44" s="59">
        <f t="shared" si="15"/>
        <v>0</v>
      </c>
      <c r="BC44" s="60"/>
      <c r="BD44" s="3"/>
      <c r="BE44" s="48"/>
      <c r="BF44" s="49"/>
      <c r="BG44" s="59">
        <f t="shared" si="16"/>
        <v>0</v>
      </c>
      <c r="BH44" s="60"/>
      <c r="BI44" s="3"/>
      <c r="BJ44" s="48"/>
      <c r="BK44" s="49"/>
      <c r="BL44" s="59">
        <f t="shared" si="17"/>
        <v>0</v>
      </c>
      <c r="BM44" s="60"/>
      <c r="BN44" s="3"/>
      <c r="BO44" s="48"/>
      <c r="BP44" s="49"/>
      <c r="BQ44" s="59">
        <f t="shared" si="3"/>
        <v>0</v>
      </c>
      <c r="BR44" s="60"/>
      <c r="BS44" s="3"/>
      <c r="BT44" s="48"/>
      <c r="BU44" s="49"/>
      <c r="BV44" s="59"/>
      <c r="BW44" s="60"/>
      <c r="BX44" s="3"/>
      <c r="BY44" s="48"/>
      <c r="BZ44" s="49"/>
      <c r="CA44" s="59">
        <v>10</v>
      </c>
      <c r="CB44" s="60">
        <v>10</v>
      </c>
      <c r="CC44" s="3"/>
      <c r="CD44" s="48">
        <v>10</v>
      </c>
      <c r="CE44" s="49"/>
      <c r="CF44" s="59"/>
      <c r="CG44" s="60"/>
      <c r="CH44" s="3"/>
      <c r="CI44" s="48"/>
      <c r="CJ44" s="49"/>
    </row>
    <row r="45" spans="1:88" ht="12" customHeight="1">
      <c r="A45" s="7">
        <v>84</v>
      </c>
      <c r="B45" s="79" t="s">
        <v>54</v>
      </c>
      <c r="C45" s="9">
        <f t="shared" si="4"/>
        <v>1300</v>
      </c>
      <c r="D45" s="7"/>
      <c r="E45" s="7">
        <v>1300</v>
      </c>
      <c r="F45" s="9">
        <f t="shared" si="5"/>
        <v>1300</v>
      </c>
      <c r="G45" s="9">
        <f t="shared" si="0"/>
        <v>0</v>
      </c>
      <c r="H45" s="57">
        <f t="shared" si="6"/>
        <v>0</v>
      </c>
      <c r="I45" s="7">
        <f t="shared" si="1"/>
        <v>0</v>
      </c>
      <c r="J45" s="5">
        <f t="shared" si="1"/>
        <v>0</v>
      </c>
      <c r="K45" s="58">
        <f t="shared" si="2"/>
        <v>1300</v>
      </c>
      <c r="L45" s="58">
        <f t="shared" si="2"/>
        <v>0</v>
      </c>
      <c r="M45" s="58">
        <f t="shared" si="2"/>
        <v>1300</v>
      </c>
      <c r="N45" s="59">
        <f t="shared" si="7"/>
        <v>0</v>
      </c>
      <c r="O45" s="60"/>
      <c r="P45" s="3"/>
      <c r="Q45" s="48"/>
      <c r="R45" s="49"/>
      <c r="S45" s="59">
        <f t="shared" si="8"/>
        <v>0</v>
      </c>
      <c r="T45" s="60"/>
      <c r="U45" s="3"/>
      <c r="V45" s="48"/>
      <c r="W45" s="49"/>
      <c r="X45" s="59">
        <f t="shared" si="9"/>
        <v>0</v>
      </c>
      <c r="Y45" s="60"/>
      <c r="Z45" s="3"/>
      <c r="AA45" s="48"/>
      <c r="AB45" s="49"/>
      <c r="AC45" s="59">
        <f t="shared" si="10"/>
        <v>0</v>
      </c>
      <c r="AD45" s="60"/>
      <c r="AE45" s="3"/>
      <c r="AF45" s="48"/>
      <c r="AG45" s="49"/>
      <c r="AH45" s="59">
        <f t="shared" si="11"/>
        <v>0</v>
      </c>
      <c r="AI45" s="60"/>
      <c r="AJ45" s="3"/>
      <c r="AK45" s="48"/>
      <c r="AL45" s="49"/>
      <c r="AM45" s="59">
        <f t="shared" si="12"/>
        <v>0</v>
      </c>
      <c r="AN45" s="60"/>
      <c r="AO45" s="3"/>
      <c r="AP45" s="48"/>
      <c r="AQ45" s="49"/>
      <c r="AR45" s="59">
        <f t="shared" si="13"/>
        <v>0</v>
      </c>
      <c r="AS45" s="60"/>
      <c r="AT45" s="3"/>
      <c r="AU45" s="48"/>
      <c r="AV45" s="49"/>
      <c r="AW45" s="59">
        <f t="shared" si="14"/>
        <v>0</v>
      </c>
      <c r="AX45" s="60"/>
      <c r="AY45" s="3"/>
      <c r="AZ45" s="48"/>
      <c r="BA45" s="49"/>
      <c r="BB45" s="59">
        <f t="shared" si="15"/>
        <v>0</v>
      </c>
      <c r="BC45" s="60"/>
      <c r="BD45" s="3"/>
      <c r="BE45" s="48"/>
      <c r="BF45" s="49"/>
      <c r="BG45" s="59">
        <f t="shared" si="16"/>
        <v>0</v>
      </c>
      <c r="BH45" s="60"/>
      <c r="BI45" s="3"/>
      <c r="BJ45" s="48"/>
      <c r="BK45" s="49"/>
      <c r="BL45" s="59">
        <f t="shared" si="17"/>
        <v>0</v>
      </c>
      <c r="BM45" s="60"/>
      <c r="BN45" s="3"/>
      <c r="BO45" s="48"/>
      <c r="BP45" s="49"/>
      <c r="BQ45" s="59">
        <f t="shared" si="3"/>
        <v>1300</v>
      </c>
      <c r="BR45" s="60">
        <v>1300</v>
      </c>
      <c r="BS45" s="3">
        <v>1.01</v>
      </c>
      <c r="BT45" s="48"/>
      <c r="BU45" s="49">
        <v>1300</v>
      </c>
      <c r="BV45" s="59"/>
      <c r="BW45" s="60"/>
      <c r="BX45" s="3"/>
      <c r="BY45" s="48"/>
      <c r="BZ45" s="49"/>
      <c r="CA45" s="59"/>
      <c r="CB45" s="60"/>
      <c r="CC45" s="3"/>
      <c r="CD45" s="48"/>
      <c r="CE45" s="49"/>
      <c r="CF45" s="59"/>
      <c r="CG45" s="60"/>
      <c r="CH45" s="3"/>
      <c r="CI45" s="48"/>
      <c r="CJ45" s="49"/>
    </row>
    <row r="46" spans="1:88" ht="12" customHeight="1">
      <c r="A46" s="7">
        <v>85</v>
      </c>
      <c r="B46" s="79" t="s">
        <v>11</v>
      </c>
      <c r="C46" s="9">
        <f t="shared" si="4"/>
        <v>425</v>
      </c>
      <c r="D46" s="7"/>
      <c r="E46" s="7">
        <v>425</v>
      </c>
      <c r="F46" s="9">
        <f t="shared" si="5"/>
        <v>425</v>
      </c>
      <c r="G46" s="9">
        <f t="shared" si="0"/>
        <v>0</v>
      </c>
      <c r="H46" s="57">
        <f t="shared" si="6"/>
        <v>425</v>
      </c>
      <c r="I46" s="7">
        <f t="shared" si="1"/>
        <v>0</v>
      </c>
      <c r="J46" s="5">
        <f t="shared" si="1"/>
        <v>425</v>
      </c>
      <c r="K46" s="58">
        <f t="shared" si="2"/>
        <v>0</v>
      </c>
      <c r="L46" s="58">
        <f t="shared" si="2"/>
        <v>0</v>
      </c>
      <c r="M46" s="58">
        <f t="shared" si="2"/>
        <v>0</v>
      </c>
      <c r="N46" s="59">
        <f t="shared" si="7"/>
        <v>0</v>
      </c>
      <c r="O46" s="60"/>
      <c r="P46" s="3"/>
      <c r="Q46" s="48"/>
      <c r="R46" s="49"/>
      <c r="S46" s="59">
        <f t="shared" si="8"/>
        <v>0</v>
      </c>
      <c r="T46" s="60"/>
      <c r="U46" s="3"/>
      <c r="V46" s="48"/>
      <c r="W46" s="49"/>
      <c r="X46" s="59">
        <f t="shared" si="9"/>
        <v>0</v>
      </c>
      <c r="Y46" s="60"/>
      <c r="Z46" s="3"/>
      <c r="AA46" s="48"/>
      <c r="AB46" s="49"/>
      <c r="AC46" s="59">
        <f t="shared" si="10"/>
        <v>0</v>
      </c>
      <c r="AD46" s="60"/>
      <c r="AE46" s="3"/>
      <c r="AF46" s="48"/>
      <c r="AG46" s="49"/>
      <c r="AH46" s="59">
        <f t="shared" si="11"/>
        <v>0</v>
      </c>
      <c r="AI46" s="60"/>
      <c r="AJ46" s="3"/>
      <c r="AK46" s="48"/>
      <c r="AL46" s="49"/>
      <c r="AM46" s="59">
        <f t="shared" si="12"/>
        <v>425</v>
      </c>
      <c r="AN46" s="60">
        <v>425</v>
      </c>
      <c r="AO46" s="3">
        <v>1.02</v>
      </c>
      <c r="AP46" s="48"/>
      <c r="AQ46" s="49">
        <v>425</v>
      </c>
      <c r="AR46" s="59">
        <f t="shared" si="13"/>
        <v>0</v>
      </c>
      <c r="AS46" s="60"/>
      <c r="AT46" s="3"/>
      <c r="AU46" s="48"/>
      <c r="AV46" s="49"/>
      <c r="AW46" s="59">
        <f t="shared" si="14"/>
        <v>0</v>
      </c>
      <c r="AX46" s="60"/>
      <c r="AY46" s="3"/>
      <c r="AZ46" s="48"/>
      <c r="BA46" s="49"/>
      <c r="BB46" s="59">
        <f t="shared" si="15"/>
        <v>0</v>
      </c>
      <c r="BC46" s="60"/>
      <c r="BD46" s="3"/>
      <c r="BE46" s="48"/>
      <c r="BF46" s="49"/>
      <c r="BG46" s="59">
        <f t="shared" si="16"/>
        <v>0</v>
      </c>
      <c r="BH46" s="60"/>
      <c r="BI46" s="3"/>
      <c r="BJ46" s="48"/>
      <c r="BK46" s="49"/>
      <c r="BL46" s="59">
        <f t="shared" si="17"/>
        <v>0</v>
      </c>
      <c r="BM46" s="60"/>
      <c r="BN46" s="3"/>
      <c r="BO46" s="48"/>
      <c r="BP46" s="49"/>
      <c r="BQ46" s="59">
        <f t="shared" si="3"/>
        <v>0</v>
      </c>
      <c r="BR46" s="60"/>
      <c r="BS46" s="3"/>
      <c r="BT46" s="48"/>
      <c r="BU46" s="49"/>
      <c r="BV46" s="59">
        <f>BZ46+BY46</f>
        <v>0</v>
      </c>
      <c r="BW46" s="60"/>
      <c r="BX46" s="3"/>
      <c r="BY46" s="48"/>
      <c r="BZ46" s="49"/>
      <c r="CA46" s="59"/>
      <c r="CB46" s="60"/>
      <c r="CC46" s="3"/>
      <c r="CD46" s="48"/>
      <c r="CE46" s="49"/>
      <c r="CF46" s="59"/>
      <c r="CG46" s="60"/>
      <c r="CH46" s="3"/>
      <c r="CI46" s="48"/>
      <c r="CJ46" s="49"/>
    </row>
    <row r="47" spans="1:88" ht="12" customHeight="1">
      <c r="A47" s="7">
        <v>86</v>
      </c>
      <c r="B47" s="79" t="s">
        <v>8</v>
      </c>
      <c r="C47" s="9">
        <f t="shared" si="4"/>
        <v>770</v>
      </c>
      <c r="D47" s="7">
        <v>270</v>
      </c>
      <c r="E47" s="7">
        <v>500</v>
      </c>
      <c r="F47" s="9">
        <f t="shared" si="5"/>
        <v>770</v>
      </c>
      <c r="G47" s="9">
        <f t="shared" si="0"/>
        <v>0</v>
      </c>
      <c r="H47" s="57">
        <f t="shared" si="6"/>
        <v>540</v>
      </c>
      <c r="I47" s="7">
        <f t="shared" si="1"/>
        <v>540</v>
      </c>
      <c r="J47" s="5">
        <f t="shared" si="1"/>
        <v>0</v>
      </c>
      <c r="K47" s="58">
        <f t="shared" si="2"/>
        <v>230</v>
      </c>
      <c r="L47" s="58">
        <f t="shared" si="2"/>
        <v>-270</v>
      </c>
      <c r="M47" s="58">
        <f t="shared" si="2"/>
        <v>500</v>
      </c>
      <c r="N47" s="59">
        <f t="shared" si="7"/>
        <v>0</v>
      </c>
      <c r="O47" s="60"/>
      <c r="P47" s="3"/>
      <c r="Q47" s="48"/>
      <c r="R47" s="49"/>
      <c r="S47" s="59">
        <f t="shared" si="8"/>
        <v>0</v>
      </c>
      <c r="T47" s="60"/>
      <c r="U47" s="3"/>
      <c r="V47" s="48"/>
      <c r="W47" s="49"/>
      <c r="X47" s="59">
        <f t="shared" si="9"/>
        <v>0</v>
      </c>
      <c r="Y47" s="60"/>
      <c r="Z47" s="3"/>
      <c r="AA47" s="48"/>
      <c r="AB47" s="49"/>
      <c r="AC47" s="59">
        <f t="shared" si="10"/>
        <v>270</v>
      </c>
      <c r="AD47" s="60">
        <v>135</v>
      </c>
      <c r="AE47" s="3">
        <v>1.09</v>
      </c>
      <c r="AF47" s="48">
        <v>270</v>
      </c>
      <c r="AG47" s="49"/>
      <c r="AH47" s="59">
        <f t="shared" si="11"/>
        <v>270</v>
      </c>
      <c r="AI47" s="60"/>
      <c r="AJ47" s="3">
        <v>1</v>
      </c>
      <c r="AK47" s="48">
        <v>270</v>
      </c>
      <c r="AL47" s="49"/>
      <c r="AM47" s="59">
        <f t="shared" si="12"/>
        <v>0</v>
      </c>
      <c r="AN47" s="60"/>
      <c r="AO47" s="3"/>
      <c r="AP47" s="48"/>
      <c r="AQ47" s="49"/>
      <c r="AR47" s="59">
        <f t="shared" si="13"/>
        <v>0</v>
      </c>
      <c r="AS47" s="60"/>
      <c r="AT47" s="3"/>
      <c r="AU47" s="48"/>
      <c r="AV47" s="49"/>
      <c r="AW47" s="59">
        <f t="shared" si="14"/>
        <v>0</v>
      </c>
      <c r="AX47" s="60"/>
      <c r="AY47" s="3"/>
      <c r="AZ47" s="48"/>
      <c r="BA47" s="49"/>
      <c r="BB47" s="59">
        <f t="shared" si="15"/>
        <v>0</v>
      </c>
      <c r="BC47" s="60"/>
      <c r="BD47" s="3"/>
      <c r="BE47" s="48"/>
      <c r="BF47" s="49"/>
      <c r="BG47" s="59">
        <f t="shared" si="16"/>
        <v>0</v>
      </c>
      <c r="BH47" s="60"/>
      <c r="BI47" s="3"/>
      <c r="BJ47" s="48"/>
      <c r="BK47" s="49"/>
      <c r="BL47" s="59">
        <f t="shared" si="17"/>
        <v>0</v>
      </c>
      <c r="BM47" s="60"/>
      <c r="BN47" s="3"/>
      <c r="BO47" s="48"/>
      <c r="BP47" s="49"/>
      <c r="BQ47" s="59">
        <f t="shared" si="3"/>
        <v>500</v>
      </c>
      <c r="BR47" s="60">
        <v>500</v>
      </c>
      <c r="BS47" s="3">
        <v>1.01</v>
      </c>
      <c r="BT47" s="48"/>
      <c r="BU47" s="49">
        <v>500</v>
      </c>
      <c r="BV47" s="59">
        <v>190</v>
      </c>
      <c r="BW47" s="60">
        <v>135</v>
      </c>
      <c r="BX47" s="3">
        <v>0.99</v>
      </c>
      <c r="BY47" s="48"/>
      <c r="BZ47" s="49"/>
      <c r="CA47" s="59"/>
      <c r="CB47" s="60"/>
      <c r="CC47" s="3"/>
      <c r="CD47" s="48"/>
      <c r="CE47" s="49"/>
      <c r="CF47" s="59"/>
      <c r="CG47" s="60"/>
      <c r="CH47" s="3"/>
      <c r="CI47" s="48"/>
      <c r="CJ47" s="49"/>
    </row>
    <row r="48" spans="1:88" ht="12" customHeight="1">
      <c r="A48" s="7">
        <v>87</v>
      </c>
      <c r="B48" s="79" t="s">
        <v>69</v>
      </c>
      <c r="C48" s="9">
        <f t="shared" si="4"/>
        <v>350</v>
      </c>
      <c r="D48" s="7">
        <v>350</v>
      </c>
      <c r="E48" s="7"/>
      <c r="F48" s="9">
        <f t="shared" si="5"/>
        <v>350</v>
      </c>
      <c r="G48" s="9">
        <f t="shared" si="0"/>
        <v>0</v>
      </c>
      <c r="H48" s="57">
        <f t="shared" si="6"/>
        <v>350</v>
      </c>
      <c r="I48" s="7">
        <f t="shared" si="1"/>
        <v>350</v>
      </c>
      <c r="J48" s="5">
        <f t="shared" si="1"/>
        <v>0</v>
      </c>
      <c r="K48" s="58">
        <f t="shared" si="2"/>
        <v>0</v>
      </c>
      <c r="L48" s="58">
        <f t="shared" si="2"/>
        <v>0</v>
      </c>
      <c r="M48" s="58">
        <f t="shared" si="2"/>
        <v>0</v>
      </c>
      <c r="N48" s="59">
        <f t="shared" si="7"/>
        <v>0</v>
      </c>
      <c r="O48" s="60"/>
      <c r="P48" s="3"/>
      <c r="Q48" s="48"/>
      <c r="R48" s="49"/>
      <c r="S48" s="59">
        <f t="shared" si="8"/>
        <v>0</v>
      </c>
      <c r="T48" s="60"/>
      <c r="U48" s="3"/>
      <c r="V48" s="48"/>
      <c r="W48" s="49"/>
      <c r="X48" s="59">
        <f t="shared" si="9"/>
        <v>0</v>
      </c>
      <c r="Y48" s="60"/>
      <c r="Z48" s="3"/>
      <c r="AA48" s="48"/>
      <c r="AB48" s="49"/>
      <c r="AC48" s="59">
        <f t="shared" si="10"/>
        <v>0</v>
      </c>
      <c r="AD48" s="60"/>
      <c r="AE48" s="3"/>
      <c r="AF48" s="48"/>
      <c r="AG48" s="49"/>
      <c r="AH48" s="59">
        <f t="shared" si="11"/>
        <v>0</v>
      </c>
      <c r="AI48" s="60"/>
      <c r="AJ48" s="3"/>
      <c r="AK48" s="48"/>
      <c r="AL48" s="49"/>
      <c r="AM48" s="59">
        <f t="shared" si="12"/>
        <v>0</v>
      </c>
      <c r="AN48" s="60"/>
      <c r="AO48" s="3"/>
      <c r="AP48" s="48"/>
      <c r="AQ48" s="49"/>
      <c r="AR48" s="59">
        <f t="shared" si="13"/>
        <v>0</v>
      </c>
      <c r="AS48" s="60"/>
      <c r="AT48" s="3"/>
      <c r="AU48" s="48"/>
      <c r="AV48" s="49"/>
      <c r="AW48" s="59">
        <f t="shared" si="14"/>
        <v>0</v>
      </c>
      <c r="AX48" s="60"/>
      <c r="AY48" s="3"/>
      <c r="AZ48" s="48"/>
      <c r="BA48" s="49"/>
      <c r="BB48" s="59">
        <f t="shared" si="15"/>
        <v>0</v>
      </c>
      <c r="BC48" s="60"/>
      <c r="BD48" s="3"/>
      <c r="BE48" s="48"/>
      <c r="BF48" s="49"/>
      <c r="BG48" s="59">
        <f t="shared" si="16"/>
        <v>0</v>
      </c>
      <c r="BH48" s="60"/>
      <c r="BI48" s="3"/>
      <c r="BJ48" s="48"/>
      <c r="BK48" s="49"/>
      <c r="BL48" s="59">
        <f t="shared" si="17"/>
        <v>0</v>
      </c>
      <c r="BM48" s="60"/>
      <c r="BN48" s="3"/>
      <c r="BO48" s="48"/>
      <c r="BP48" s="49"/>
      <c r="BQ48" s="59">
        <f t="shared" si="3"/>
        <v>0</v>
      </c>
      <c r="BR48" s="60"/>
      <c r="BS48" s="3"/>
      <c r="BT48" s="48"/>
      <c r="BU48" s="49"/>
      <c r="BV48" s="59">
        <f>BZ48+BY48</f>
        <v>0</v>
      </c>
      <c r="BW48" s="60"/>
      <c r="BX48" s="3"/>
      <c r="BY48" s="48"/>
      <c r="BZ48" s="49"/>
      <c r="CA48" s="59">
        <v>350</v>
      </c>
      <c r="CB48" s="60">
        <v>350</v>
      </c>
      <c r="CC48" s="3"/>
      <c r="CD48" s="48">
        <v>350</v>
      </c>
      <c r="CE48" s="49"/>
      <c r="CF48" s="59"/>
      <c r="CG48" s="60"/>
      <c r="CH48" s="3"/>
      <c r="CI48" s="48"/>
      <c r="CJ48" s="49"/>
    </row>
    <row r="49" spans="1:88" ht="12" customHeight="1">
      <c r="A49" s="7">
        <v>88</v>
      </c>
      <c r="B49" s="80" t="s">
        <v>7</v>
      </c>
      <c r="C49" s="9">
        <f t="shared" si="4"/>
        <v>90</v>
      </c>
      <c r="D49" s="7">
        <v>90</v>
      </c>
      <c r="E49" s="7"/>
      <c r="F49" s="9">
        <f>O49+T49+Y49+AD49+AI49+AN49+AS49+AX49+BC49+BH49+BM49+CB49+BR49+BW49</f>
        <v>90</v>
      </c>
      <c r="G49" s="9">
        <f t="shared" si="0"/>
        <v>0</v>
      </c>
      <c r="H49" s="57">
        <f t="shared" si="6"/>
        <v>90</v>
      </c>
      <c r="I49" s="7">
        <f t="shared" si="1"/>
        <v>90</v>
      </c>
      <c r="J49" s="5">
        <f t="shared" si="1"/>
        <v>0</v>
      </c>
      <c r="K49" s="58">
        <f t="shared" si="2"/>
        <v>0</v>
      </c>
      <c r="L49" s="58">
        <f t="shared" si="2"/>
        <v>0</v>
      </c>
      <c r="M49" s="58">
        <f t="shared" si="2"/>
        <v>0</v>
      </c>
      <c r="N49" s="59">
        <f t="shared" si="7"/>
        <v>0</v>
      </c>
      <c r="O49" s="60"/>
      <c r="P49" s="3"/>
      <c r="Q49" s="3"/>
      <c r="R49" s="3"/>
      <c r="S49" s="59">
        <f t="shared" si="8"/>
        <v>0</v>
      </c>
      <c r="T49" s="60"/>
      <c r="U49" s="3"/>
      <c r="V49" s="3"/>
      <c r="W49" s="3"/>
      <c r="X49" s="59">
        <f t="shared" si="9"/>
        <v>0</v>
      </c>
      <c r="Y49" s="60"/>
      <c r="Z49" s="3"/>
      <c r="AA49" s="3"/>
      <c r="AB49" s="3"/>
      <c r="AC49" s="59">
        <f t="shared" si="10"/>
        <v>90</v>
      </c>
      <c r="AD49" s="60">
        <v>90</v>
      </c>
      <c r="AE49" s="3">
        <v>1.05</v>
      </c>
      <c r="AF49" s="3">
        <v>90</v>
      </c>
      <c r="AG49" s="3"/>
      <c r="AH49" s="59">
        <f t="shared" si="11"/>
        <v>0</v>
      </c>
      <c r="AI49" s="60"/>
      <c r="AJ49" s="3"/>
      <c r="AK49" s="3"/>
      <c r="AL49" s="3"/>
      <c r="AM49" s="59">
        <f t="shared" si="12"/>
        <v>0</v>
      </c>
      <c r="AN49" s="60"/>
      <c r="AO49" s="3"/>
      <c r="AP49" s="3"/>
      <c r="AQ49" s="3"/>
      <c r="AR49" s="59">
        <f t="shared" si="13"/>
        <v>0</v>
      </c>
      <c r="AS49" s="60"/>
      <c r="AT49" s="3"/>
      <c r="AU49" s="3"/>
      <c r="AV49" s="3"/>
      <c r="AW49" s="59">
        <f t="shared" si="14"/>
        <v>0</v>
      </c>
      <c r="AX49" s="60"/>
      <c r="AY49" s="3"/>
      <c r="AZ49" s="3"/>
      <c r="BA49" s="3"/>
      <c r="BB49" s="59">
        <f t="shared" si="15"/>
        <v>0</v>
      </c>
      <c r="BC49" s="60"/>
      <c r="BD49" s="3"/>
      <c r="BE49" s="3"/>
      <c r="BF49" s="3"/>
      <c r="BG49" s="59">
        <f t="shared" si="16"/>
        <v>0</v>
      </c>
      <c r="BH49" s="60"/>
      <c r="BI49" s="3"/>
      <c r="BJ49" s="3"/>
      <c r="BK49" s="3"/>
      <c r="BL49" s="59">
        <f t="shared" si="17"/>
        <v>0</v>
      </c>
      <c r="BM49" s="60"/>
      <c r="BN49" s="3"/>
      <c r="BO49" s="3"/>
      <c r="BP49" s="3"/>
      <c r="BQ49" s="59">
        <f t="shared" si="3"/>
        <v>0</v>
      </c>
      <c r="BR49" s="60"/>
      <c r="BS49" s="3"/>
      <c r="BT49" s="3"/>
      <c r="BU49" s="3"/>
      <c r="BV49" s="59">
        <f>BZ49+BY49</f>
        <v>0</v>
      </c>
      <c r="BW49" s="60"/>
      <c r="BX49" s="3"/>
      <c r="BY49" s="3"/>
      <c r="BZ49" s="3"/>
      <c r="CA49" s="59"/>
      <c r="CB49" s="60"/>
      <c r="CC49" s="3"/>
      <c r="CD49" s="3"/>
      <c r="CE49" s="3"/>
      <c r="CF49" s="59"/>
      <c r="CG49" s="60"/>
      <c r="CH49" s="3"/>
      <c r="CI49" s="3"/>
      <c r="CJ49" s="3"/>
    </row>
    <row r="50" spans="1:88" ht="30.75" customHeight="1">
      <c r="A50" s="7"/>
      <c r="B50" s="80" t="s">
        <v>133</v>
      </c>
      <c r="C50" s="9">
        <f t="shared" si="4"/>
        <v>0</v>
      </c>
      <c r="D50" s="7"/>
      <c r="E50" s="7"/>
      <c r="F50" s="9">
        <f>O50+T50+Y50+AD50+AI50+AN50+AS50+AX50+BC50+BH50+BM50+CB50+BR50+BW50</f>
        <v>192</v>
      </c>
      <c r="G50" s="9">
        <f t="shared" si="0"/>
        <v>-192</v>
      </c>
      <c r="H50" s="57"/>
      <c r="I50" s="7"/>
      <c r="J50" s="5"/>
      <c r="K50" s="58"/>
      <c r="L50" s="58"/>
      <c r="M50" s="58"/>
      <c r="N50" s="60"/>
      <c r="O50" s="60"/>
      <c r="P50" s="3"/>
      <c r="Q50" s="3"/>
      <c r="R50" s="3"/>
      <c r="S50" s="60"/>
      <c r="T50" s="60"/>
      <c r="U50" s="3"/>
      <c r="V50" s="3"/>
      <c r="W50" s="3"/>
      <c r="X50" s="60"/>
      <c r="Y50" s="60"/>
      <c r="Z50" s="3"/>
      <c r="AA50" s="3"/>
      <c r="AB50" s="3"/>
      <c r="AC50" s="60"/>
      <c r="AD50" s="60"/>
      <c r="AE50" s="3"/>
      <c r="AF50" s="3"/>
      <c r="AG50" s="3"/>
      <c r="AH50" s="60"/>
      <c r="AI50" s="60">
        <v>192</v>
      </c>
      <c r="AJ50" s="3"/>
      <c r="AK50" s="3">
        <v>192</v>
      </c>
      <c r="AL50" s="3"/>
      <c r="AM50" s="60"/>
      <c r="AN50" s="60"/>
      <c r="AO50" s="3"/>
      <c r="AP50" s="3"/>
      <c r="AQ50" s="3"/>
      <c r="AR50" s="60"/>
      <c r="AS50" s="60"/>
      <c r="AT50" s="3"/>
      <c r="AU50" s="3"/>
      <c r="AV50" s="3"/>
      <c r="AW50" s="60"/>
      <c r="AX50" s="60"/>
      <c r="AY50" s="3"/>
      <c r="AZ50" s="3"/>
      <c r="BA50" s="3"/>
      <c r="BB50" s="60"/>
      <c r="BC50" s="60"/>
      <c r="BD50" s="3"/>
      <c r="BE50" s="3"/>
      <c r="BF50" s="3"/>
      <c r="BG50" s="60"/>
      <c r="BH50" s="60"/>
      <c r="BI50" s="3"/>
      <c r="BJ50" s="3"/>
      <c r="BK50" s="3"/>
      <c r="BL50" s="60"/>
      <c r="BM50" s="60"/>
      <c r="BN50" s="3"/>
      <c r="BO50" s="3"/>
      <c r="BP50" s="3"/>
      <c r="BQ50" s="60"/>
      <c r="BR50" s="60"/>
      <c r="BS50" s="3"/>
      <c r="BT50" s="3"/>
      <c r="BU50" s="3"/>
      <c r="BV50" s="60"/>
      <c r="BW50" s="60"/>
      <c r="BX50" s="3"/>
      <c r="BY50" s="3"/>
      <c r="BZ50" s="3"/>
      <c r="CA50" s="60"/>
      <c r="CB50" s="60"/>
      <c r="CC50" s="3"/>
      <c r="CD50" s="3"/>
      <c r="CE50" s="3"/>
      <c r="CF50" s="60"/>
      <c r="CG50" s="60"/>
      <c r="CH50" s="3"/>
      <c r="CI50" s="3"/>
      <c r="CJ50" s="3"/>
    </row>
    <row r="51" spans="1:88" s="82" customFormat="1" ht="12">
      <c r="A51" s="9"/>
      <c r="B51" s="8" t="s">
        <v>12</v>
      </c>
      <c r="C51" s="81">
        <f>SUM(C8:C49)</f>
        <v>19278</v>
      </c>
      <c r="D51" s="81">
        <f>SUM(D8:D49)</f>
        <v>3214</v>
      </c>
      <c r="E51" s="81">
        <f>SUM(E8:E49)</f>
        <v>16064</v>
      </c>
      <c r="F51" s="9">
        <f t="shared" si="5"/>
        <v>19086</v>
      </c>
      <c r="G51" s="9">
        <f t="shared" si="0"/>
        <v>192</v>
      </c>
      <c r="H51" s="81">
        <f aca="true" t="shared" si="18" ref="H51:AM51">SUM(H8:H49)</f>
        <v>16594</v>
      </c>
      <c r="I51" s="81">
        <f t="shared" si="18"/>
        <v>5257</v>
      </c>
      <c r="J51" s="63">
        <f t="shared" si="18"/>
        <v>11337</v>
      </c>
      <c r="K51" s="63">
        <f t="shared" si="18"/>
        <v>2684</v>
      </c>
      <c r="L51" s="63">
        <f t="shared" si="18"/>
        <v>-2043</v>
      </c>
      <c r="M51" s="63">
        <f t="shared" si="18"/>
        <v>4727</v>
      </c>
      <c r="N51" s="63">
        <f t="shared" si="18"/>
        <v>374</v>
      </c>
      <c r="O51" s="63">
        <f t="shared" si="18"/>
        <v>374</v>
      </c>
      <c r="P51" s="63">
        <f t="shared" si="18"/>
        <v>0.84</v>
      </c>
      <c r="Q51" s="63">
        <f t="shared" si="18"/>
        <v>0</v>
      </c>
      <c r="R51" s="63">
        <f t="shared" si="18"/>
        <v>374</v>
      </c>
      <c r="S51" s="63">
        <f t="shared" si="18"/>
        <v>302</v>
      </c>
      <c r="T51" s="63">
        <f t="shared" si="18"/>
        <v>302</v>
      </c>
      <c r="U51" s="63">
        <f t="shared" si="18"/>
        <v>0.7</v>
      </c>
      <c r="V51" s="63">
        <f t="shared" si="18"/>
        <v>0</v>
      </c>
      <c r="W51" s="63">
        <f t="shared" si="18"/>
        <v>302</v>
      </c>
      <c r="X51" s="63">
        <f t="shared" si="18"/>
        <v>88</v>
      </c>
      <c r="Y51" s="63">
        <f t="shared" si="18"/>
        <v>0</v>
      </c>
      <c r="Z51" s="63">
        <f t="shared" si="18"/>
        <v>1</v>
      </c>
      <c r="AA51" s="63">
        <f t="shared" si="18"/>
        <v>0</v>
      </c>
      <c r="AB51" s="63">
        <f t="shared" si="18"/>
        <v>88</v>
      </c>
      <c r="AC51" s="63">
        <f t="shared" si="18"/>
        <v>679</v>
      </c>
      <c r="AD51" s="63">
        <f t="shared" si="18"/>
        <v>225</v>
      </c>
      <c r="AE51" s="63">
        <f t="shared" si="18"/>
        <v>4.16</v>
      </c>
      <c r="AF51" s="63">
        <f t="shared" si="18"/>
        <v>480</v>
      </c>
      <c r="AG51" s="63">
        <f t="shared" si="18"/>
        <v>199</v>
      </c>
      <c r="AH51" s="63">
        <f t="shared" si="18"/>
        <v>663</v>
      </c>
      <c r="AI51" s="63">
        <f t="shared" si="18"/>
        <v>146</v>
      </c>
      <c r="AJ51" s="63">
        <f t="shared" si="18"/>
        <v>4.16</v>
      </c>
      <c r="AK51" s="63">
        <f t="shared" si="18"/>
        <v>663</v>
      </c>
      <c r="AL51" s="63">
        <f t="shared" si="18"/>
        <v>0</v>
      </c>
      <c r="AM51" s="63">
        <f t="shared" si="18"/>
        <v>425</v>
      </c>
      <c r="AN51" s="63">
        <f aca="true" t="shared" si="19" ref="AN51:BS51">SUM(AN8:AN49)</f>
        <v>425</v>
      </c>
      <c r="AO51" s="63">
        <f t="shared" si="19"/>
        <v>1.02</v>
      </c>
      <c r="AP51" s="63">
        <f t="shared" si="19"/>
        <v>0</v>
      </c>
      <c r="AQ51" s="63">
        <f t="shared" si="19"/>
        <v>425</v>
      </c>
      <c r="AR51" s="63">
        <f t="shared" si="19"/>
        <v>4778</v>
      </c>
      <c r="AS51" s="63">
        <f t="shared" si="19"/>
        <v>4618</v>
      </c>
      <c r="AT51" s="63">
        <f t="shared" si="19"/>
        <v>10.96</v>
      </c>
      <c r="AU51" s="63">
        <f t="shared" si="19"/>
        <v>0</v>
      </c>
      <c r="AV51" s="63">
        <f t="shared" si="19"/>
        <v>4778</v>
      </c>
      <c r="AW51" s="63">
        <f t="shared" si="19"/>
        <v>1944</v>
      </c>
      <c r="AX51" s="63">
        <f t="shared" si="19"/>
        <v>0</v>
      </c>
      <c r="AY51" s="63">
        <f t="shared" si="19"/>
        <v>1</v>
      </c>
      <c r="AZ51" s="63">
        <f t="shared" si="19"/>
        <v>1944</v>
      </c>
      <c r="BA51" s="63">
        <f t="shared" si="19"/>
        <v>0</v>
      </c>
      <c r="BB51" s="63">
        <f t="shared" si="19"/>
        <v>1650</v>
      </c>
      <c r="BC51" s="63">
        <f t="shared" si="19"/>
        <v>600</v>
      </c>
      <c r="BD51" s="63">
        <f t="shared" si="19"/>
        <v>0.98</v>
      </c>
      <c r="BE51" s="63">
        <f t="shared" si="19"/>
        <v>600</v>
      </c>
      <c r="BF51" s="63">
        <f t="shared" si="19"/>
        <v>1050</v>
      </c>
      <c r="BG51" s="63">
        <f t="shared" si="19"/>
        <v>837</v>
      </c>
      <c r="BH51" s="63">
        <f t="shared" si="19"/>
        <v>416</v>
      </c>
      <c r="BI51" s="63">
        <f t="shared" si="19"/>
        <v>8.05</v>
      </c>
      <c r="BJ51" s="63">
        <f t="shared" si="19"/>
        <v>316</v>
      </c>
      <c r="BK51" s="63">
        <f t="shared" si="19"/>
        <v>521</v>
      </c>
      <c r="BL51" s="63">
        <f t="shared" si="19"/>
        <v>3600</v>
      </c>
      <c r="BM51" s="63">
        <f t="shared" si="19"/>
        <v>3600</v>
      </c>
      <c r="BN51" s="63">
        <f t="shared" si="19"/>
        <v>0.97</v>
      </c>
      <c r="BO51" s="63">
        <f t="shared" si="19"/>
        <v>0</v>
      </c>
      <c r="BP51" s="63">
        <f t="shared" si="19"/>
        <v>3600</v>
      </c>
      <c r="BQ51" s="63">
        <f t="shared" si="19"/>
        <v>6745</v>
      </c>
      <c r="BR51" s="63">
        <f t="shared" si="19"/>
        <v>6745</v>
      </c>
      <c r="BS51" s="63">
        <f t="shared" si="19"/>
        <v>18.09927</v>
      </c>
      <c r="BT51" s="63">
        <f aca="true" t="shared" si="20" ref="BT51:CJ51">SUM(BT8:BT49)</f>
        <v>0</v>
      </c>
      <c r="BU51" s="63">
        <f t="shared" si="20"/>
        <v>6745</v>
      </c>
      <c r="BV51" s="63">
        <f t="shared" si="20"/>
        <v>443</v>
      </c>
      <c r="BW51" s="63">
        <f t="shared" si="20"/>
        <v>381</v>
      </c>
      <c r="BX51" s="63">
        <f t="shared" si="20"/>
        <v>3.1900000000000004</v>
      </c>
      <c r="BY51" s="63">
        <f t="shared" si="20"/>
        <v>253</v>
      </c>
      <c r="BZ51" s="63">
        <f t="shared" si="20"/>
        <v>0</v>
      </c>
      <c r="CA51" s="63">
        <f t="shared" si="20"/>
        <v>1254</v>
      </c>
      <c r="CB51" s="63">
        <f t="shared" si="20"/>
        <v>1254</v>
      </c>
      <c r="CC51" s="63">
        <f t="shared" si="20"/>
        <v>3.3000000000000003</v>
      </c>
      <c r="CD51" s="63">
        <f t="shared" si="20"/>
        <v>1254</v>
      </c>
      <c r="CE51" s="63">
        <f t="shared" si="20"/>
        <v>0</v>
      </c>
      <c r="CF51" s="63">
        <f t="shared" si="20"/>
        <v>0</v>
      </c>
      <c r="CG51" s="63">
        <f t="shared" si="20"/>
        <v>0</v>
      </c>
      <c r="CH51" s="63">
        <f t="shared" si="20"/>
        <v>0</v>
      </c>
      <c r="CI51" s="63">
        <f t="shared" si="20"/>
        <v>0</v>
      </c>
      <c r="CJ51" s="63">
        <f t="shared" si="20"/>
        <v>0</v>
      </c>
    </row>
    <row r="52" spans="6:88" ht="12" customHeight="1" hidden="1">
      <c r="F52" s="9">
        <f t="shared" si="5"/>
        <v>0</v>
      </c>
      <c r="G52" s="9">
        <f t="shared" si="0"/>
        <v>0</v>
      </c>
      <c r="K52" s="63">
        <f>SUM(K8:K51)</f>
        <v>5368</v>
      </c>
      <c r="L52" s="63">
        <f>SUM(L8:L51)</f>
        <v>-4086</v>
      </c>
      <c r="M52" s="63">
        <f>SUM(M8:M51)</f>
        <v>9454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59">
        <f>BU52</f>
        <v>61</v>
      </c>
      <c r="BR52" s="60"/>
      <c r="BS52" s="3"/>
      <c r="BT52" s="3"/>
      <c r="BU52" s="3">
        <v>61</v>
      </c>
      <c r="BV52" s="4"/>
      <c r="BW52" s="4"/>
      <c r="BX52" s="4"/>
      <c r="BY52" s="4"/>
      <c r="BZ52" s="4"/>
      <c r="CA52" s="59">
        <f>CE52</f>
        <v>61</v>
      </c>
      <c r="CB52" s="60"/>
      <c r="CC52" s="3"/>
      <c r="CD52" s="3"/>
      <c r="CE52" s="3">
        <v>61</v>
      </c>
      <c r="CF52" s="59">
        <f>CJ52</f>
        <v>61</v>
      </c>
      <c r="CG52" s="60"/>
      <c r="CH52" s="3"/>
      <c r="CI52" s="3"/>
      <c r="CJ52" s="3">
        <v>61</v>
      </c>
    </row>
    <row r="53" spans="6:88" ht="1.5" customHeight="1" hidden="1">
      <c r="F53" s="85">
        <f t="shared" si="5"/>
        <v>0</v>
      </c>
      <c r="G53" s="85">
        <f t="shared" si="0"/>
        <v>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59">
        <f>BU53</f>
        <v>94</v>
      </c>
      <c r="BR53" s="60"/>
      <c r="BS53" s="3"/>
      <c r="BT53" s="3"/>
      <c r="BU53" s="3">
        <v>94</v>
      </c>
      <c r="BV53" s="4"/>
      <c r="BW53" s="4"/>
      <c r="BX53" s="4"/>
      <c r="BY53" s="4"/>
      <c r="BZ53" s="4"/>
      <c r="CA53" s="59">
        <f>CE53</f>
        <v>94</v>
      </c>
      <c r="CB53" s="60"/>
      <c r="CC53" s="3"/>
      <c r="CD53" s="3"/>
      <c r="CE53" s="3">
        <v>94</v>
      </c>
      <c r="CF53" s="59">
        <f>CJ53</f>
        <v>94</v>
      </c>
      <c r="CG53" s="60"/>
      <c r="CH53" s="3"/>
      <c r="CI53" s="3"/>
      <c r="CJ53" s="3">
        <v>94</v>
      </c>
    </row>
    <row r="54" spans="5:88" ht="12">
      <c r="E54" s="86"/>
      <c r="F54" s="240">
        <f>F51+G51</f>
        <v>19278</v>
      </c>
      <c r="G54" s="87"/>
      <c r="H54" s="8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 t="s">
        <v>134</v>
      </c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4:88" ht="12"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4:88" ht="12"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4:88" ht="12"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4:88" ht="12"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4:88" ht="12"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4:88" ht="12"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4:88" ht="12"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4:88" ht="12"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4:88" ht="12"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</row>
    <row r="64" spans="14:88" ht="12"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</row>
    <row r="65" spans="14:88" ht="12"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</row>
    <row r="66" spans="14:88" ht="12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</row>
    <row r="67" spans="14:88" ht="12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</row>
    <row r="68" spans="14:88" ht="12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</row>
    <row r="69" spans="14:88" ht="12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</row>
    <row r="70" spans="14:88" ht="12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</row>
    <row r="71" spans="14:88" ht="12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</row>
    <row r="72" spans="14:88" ht="12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</row>
    <row r="73" spans="14:88" ht="12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</row>
    <row r="74" spans="14:88" ht="12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</row>
    <row r="75" spans="14:88" ht="12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</row>
    <row r="76" spans="14:88" ht="12"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</row>
    <row r="77" spans="14:88" ht="12"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</row>
    <row r="78" spans="14:88" ht="12"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</row>
    <row r="79" spans="14:88" ht="12"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</row>
    <row r="80" spans="14:88" ht="12"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</row>
    <row r="81" spans="14:88" ht="12"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</row>
    <row r="82" spans="14:88" ht="12"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</row>
    <row r="83" spans="14:88" ht="12"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</row>
    <row r="84" spans="14:88" ht="12"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</row>
    <row r="85" spans="14:88" ht="12"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</row>
    <row r="86" spans="14:88" ht="12"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</row>
    <row r="87" spans="14:88" ht="12"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</row>
    <row r="88" spans="14:88" ht="12"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</row>
    <row r="89" spans="14:88" ht="12"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</row>
    <row r="90" spans="14:88" ht="12"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</row>
    <row r="91" spans="14:88" ht="12"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</row>
    <row r="92" spans="14:88" ht="12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</row>
    <row r="93" spans="14:88" ht="12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</row>
    <row r="94" spans="14:88" ht="12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</row>
    <row r="95" spans="14:88" ht="12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</row>
    <row r="96" spans="14:88" ht="12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</row>
    <row r="97" spans="14:88" ht="12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</row>
    <row r="98" spans="14:88" ht="12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</row>
    <row r="99" spans="14:88" ht="12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</row>
    <row r="100" spans="14:88" ht="12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4:88" ht="12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4:88" ht="12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4:88" ht="12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4:88" ht="12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4:88" ht="12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4:88" ht="12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4:88" ht="12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4:88" ht="12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69:88" ht="12">
      <c r="BQ109" s="4"/>
      <c r="BR109" s="4"/>
      <c r="BS109" s="4"/>
      <c r="BT109" s="4"/>
      <c r="BU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69:88" ht="12">
      <c r="BQ110" s="4"/>
      <c r="BR110" s="4"/>
      <c r="BS110" s="4"/>
      <c r="BT110" s="4"/>
      <c r="BU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69:88" ht="12">
      <c r="BQ111" s="4"/>
      <c r="BR111" s="4"/>
      <c r="BS111" s="4"/>
      <c r="BT111" s="4"/>
      <c r="BU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69:88" ht="12">
      <c r="BQ112" s="4"/>
      <c r="BR112" s="4"/>
      <c r="BS112" s="4"/>
      <c r="BT112" s="4"/>
      <c r="BU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69:88" ht="12">
      <c r="BQ113" s="4"/>
      <c r="BR113" s="4"/>
      <c r="BS113" s="4"/>
      <c r="BT113" s="4"/>
      <c r="BU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</row>
    <row r="114" spans="69:88" ht="12">
      <c r="BQ114" s="4"/>
      <c r="BR114" s="4"/>
      <c r="BS114" s="4"/>
      <c r="BT114" s="4"/>
      <c r="BU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</row>
    <row r="115" spans="69:88" ht="12">
      <c r="BQ115" s="4"/>
      <c r="BR115" s="4"/>
      <c r="BS115" s="4"/>
      <c r="BT115" s="4"/>
      <c r="BU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</row>
  </sheetData>
  <sheetProtection/>
  <mergeCells count="119">
    <mergeCell ref="CD5:CD6"/>
    <mergeCell ref="CE5:CE6"/>
    <mergeCell ref="CF2:CJ3"/>
    <mergeCell ref="CF4:CJ4"/>
    <mergeCell ref="CF5:CF6"/>
    <mergeCell ref="CG5:CG6"/>
    <mergeCell ref="CH5:CH6"/>
    <mergeCell ref="CI5:CI6"/>
    <mergeCell ref="CJ5:CJ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BB4:BF4"/>
    <mergeCell ref="BG4:BK4"/>
    <mergeCell ref="BL4:BP4"/>
    <mergeCell ref="BQ4:BU4"/>
    <mergeCell ref="BV4:BZ4"/>
    <mergeCell ref="CA4:CE4"/>
    <mergeCell ref="X4:AB4"/>
    <mergeCell ref="AC4:AG4"/>
    <mergeCell ref="AH4:AL4"/>
    <mergeCell ref="AM4:AQ4"/>
    <mergeCell ref="AR4:AV4"/>
    <mergeCell ref="AW4:BA4"/>
    <mergeCell ref="BB2:BF3"/>
    <mergeCell ref="BG2:BK3"/>
    <mergeCell ref="BL2:BP3"/>
    <mergeCell ref="BQ2:BU3"/>
    <mergeCell ref="BV2:BZ3"/>
    <mergeCell ref="CA2:CE3"/>
    <mergeCell ref="X2:AB3"/>
    <mergeCell ref="AC2:AG3"/>
    <mergeCell ref="AH2:AL3"/>
    <mergeCell ref="AM2:AQ3"/>
    <mergeCell ref="AR2:AV3"/>
    <mergeCell ref="AW2:BA3"/>
    <mergeCell ref="J2:J6"/>
    <mergeCell ref="K2:K6"/>
    <mergeCell ref="L2:L6"/>
    <mergeCell ref="M2:M6"/>
    <mergeCell ref="N2:R3"/>
    <mergeCell ref="S2:W3"/>
    <mergeCell ref="N4:R4"/>
    <mergeCell ref="S4:W4"/>
    <mergeCell ref="N5:N6"/>
    <mergeCell ref="O5:O6"/>
    <mergeCell ref="B1:AG1"/>
    <mergeCell ref="A2:A6"/>
    <mergeCell ref="B2:B6"/>
    <mergeCell ref="C2:C6"/>
    <mergeCell ref="D2:D6"/>
    <mergeCell ref="E2:E6"/>
    <mergeCell ref="F2:F6"/>
    <mergeCell ref="G2:G6"/>
    <mergeCell ref="H2:H6"/>
    <mergeCell ref="I2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2011-12-06T04:49:58Z</cp:lastPrinted>
  <dcterms:created xsi:type="dcterms:W3CDTF">1996-10-08T23:32:33Z</dcterms:created>
  <dcterms:modified xsi:type="dcterms:W3CDTF">2011-12-09T08:14:32Z</dcterms:modified>
  <cp:category/>
  <cp:version/>
  <cp:contentType/>
  <cp:contentStatus/>
</cp:coreProperties>
</file>