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5"/>
  </bookViews>
  <sheets>
    <sheet name="Отчет" sheetId="1" r:id="rId1"/>
    <sheet name="1 (дох 2017)" sheetId="2" r:id="rId2"/>
    <sheet name="2 (дох 2017)" sheetId="3" r:id="rId3"/>
    <sheet name="3 Вед.струк.2016" sheetId="4" r:id="rId4"/>
    <sheet name="4 Функ.струк.2016" sheetId="5" r:id="rId5"/>
    <sheet name="5 Источники деф.бюджета" sheetId="6" r:id="rId6"/>
    <sheet name="6 (вн.займы)" sheetId="7" r:id="rId7"/>
    <sheet name="7 (мун.гарантии)" sheetId="8" r:id="rId8"/>
    <sheet name="8 (МБТ 2017)" sheetId="9" r:id="rId9"/>
    <sheet name="9 (рез.фонд)" sheetId="10" r:id="rId10"/>
    <sheet name="10 (МБТ из НМР)" sheetId="11" r:id="rId11"/>
    <sheet name="11 (МП 2017)" sheetId="12" r:id="rId12"/>
    <sheet name="12 (кап.вложения)" sheetId="13" r:id="rId13"/>
    <sheet name="13 (план приватизации)" sheetId="14" r:id="rId14"/>
    <sheet name="14 (дор.фонд 2017)" sheetId="15" r:id="rId15"/>
    <sheet name="8 (МБТ)" sheetId="16" state="hidden" r:id="rId16"/>
    <sheet name="Лист1" sheetId="17" r:id="rId17"/>
  </sheets>
  <definedNames>
    <definedName name="_Date_">#REF!</definedName>
    <definedName name="_Otchet_Period_Source__AT_ObjectName">#REF!</definedName>
    <definedName name="_PBuh_" localSheetId="10">#REF!</definedName>
    <definedName name="_PBuh_" localSheetId="12">#REF!</definedName>
    <definedName name="_PBuh_" localSheetId="2">#REF!</definedName>
    <definedName name="_PBuh_" localSheetId="3">#REF!</definedName>
    <definedName name="_PBuh_" localSheetId="0">#REF!</definedName>
    <definedName name="_PBuh_">#REF!</definedName>
    <definedName name="_PBuhN_">#REF!</definedName>
    <definedName name="_Period_">#REF!</definedName>
    <definedName name="_PRuk_" localSheetId="10">#REF!</definedName>
    <definedName name="_PRuk_" localSheetId="12">#REF!</definedName>
    <definedName name="_PRuk_" localSheetId="2">#REF!</definedName>
    <definedName name="_PRuk_" localSheetId="3">#REF!</definedName>
    <definedName name="_PRuk_" localSheetId="0">#REF!</definedName>
    <definedName name="_PRuk_">#REF!</definedName>
    <definedName name="_PRukN_">#REF!</definedName>
    <definedName name="_СпрАдм_">#REF!</definedName>
    <definedName name="_СпрОКАТО_">#REF!</definedName>
    <definedName name="_СпрОКПО_">#REF!</definedName>
    <definedName name="_xlnm.Print_Titles" localSheetId="1">'1 (дох 2017)'!$8:$8</definedName>
    <definedName name="_xlnm.Print_Titles" localSheetId="10">'10 (МБТ из НМР)'!$8:$8</definedName>
    <definedName name="_xlnm.Print_Titles" localSheetId="11">'11 (МП 2017)'!$8:$9</definedName>
    <definedName name="_xlnm.Print_Titles" localSheetId="12">'12 (кап.вложения)'!$8:$8</definedName>
    <definedName name="_xlnm.Print_Titles" localSheetId="2">'2 (дох 2017)'!$8:$8</definedName>
    <definedName name="_xlnm.Print_Titles" localSheetId="3">'3 Вед.струк.2016'!$9:$9</definedName>
    <definedName name="_xlnm.Print_Titles" localSheetId="4">'4 Функ.струк.2016'!$10:$10</definedName>
    <definedName name="_xlnm.Print_Titles" localSheetId="5">'5 Источники деф.бюджета'!$A:$B,'5 Источники деф.бюджета'!$10:$10</definedName>
    <definedName name="_xlnm.Print_Titles" localSheetId="8">'8 (МБТ 2017)'!$8:$8</definedName>
    <definedName name="_xlnm.Print_Titles" localSheetId="15">'8 (МБТ)'!$8:$8</definedName>
    <definedName name="_xlnm.Print_Titles" localSheetId="0">'Отчет'!$8:$8</definedName>
    <definedName name="_xlnm.Print_Area" localSheetId="1">'1 (дох 2017)'!$A$1:$G$84</definedName>
    <definedName name="_xlnm.Print_Area" localSheetId="10">'10 (МБТ из НМР)'!$A$1:$L$16</definedName>
    <definedName name="_xlnm.Print_Area" localSheetId="12">'12 (кап.вложения)'!$A$1:$K$16</definedName>
    <definedName name="_xlnm.Print_Area" localSheetId="2">'2 (дох 2017)'!$A$1:$G$84</definedName>
    <definedName name="_xlnm.Print_Area" localSheetId="3">'3 Вед.струк.2016'!$A$1:$I$259</definedName>
    <definedName name="_xlnm.Print_Area" localSheetId="4">'4 Функ.струк.2016'!$A$1:$H$258</definedName>
    <definedName name="_xlnm.Print_Area" localSheetId="5">'5 Источники деф.бюджета'!$A$1:$E$15</definedName>
    <definedName name="_xlnm.Print_Area" localSheetId="8">'8 (МБТ 2017)'!$A$1:$L$20</definedName>
    <definedName name="_xlnm.Print_Area" localSheetId="15">'8 (МБТ)'!$A$2:$J$18</definedName>
    <definedName name="_xlnm.Print_Area" localSheetId="0">'Отчет'!$A$1:$F$84</definedName>
  </definedNames>
  <calcPr fullCalcOnLoad="1"/>
</workbook>
</file>

<file path=xl/sharedStrings.xml><?xml version="1.0" encoding="utf-8"?>
<sst xmlns="http://schemas.openxmlformats.org/spreadsheetml/2006/main" count="1995" uniqueCount="669">
  <si>
    <t>Полномочие</t>
  </si>
  <si>
    <t>Потребность (тыс.руб.)</t>
  </si>
  <si>
    <t>Учтено в бюджете (тыс.руб.)</t>
  </si>
  <si>
    <t>к решению Совета депутатов</t>
  </si>
  <si>
    <t xml:space="preserve">Итого расходы 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</si>
  <si>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</si>
  <si>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</si>
  <si>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</si>
  <si>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</si>
  <si>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</si>
  <si>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>2 02 02000 00 0000 151</t>
  </si>
  <si>
    <t>Совет депутатов Чекменевского сельского поселения</t>
  </si>
  <si>
    <t>Фактически исполнено (тыс.руб.)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</si>
  <si>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</si>
  <si>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</si>
  <si>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 xml:space="preserve">ВСЕГО ДОХОДОВ </t>
  </si>
  <si>
    <t>Оценка недвижимости, признание прав и регулирование отношений по государственной и муниципальной собственности</t>
  </si>
  <si>
    <t>1 14 00000 00 0000 000</t>
  </si>
  <si>
    <t>№ п/п</t>
  </si>
  <si>
    <t>1 06 01030 10 0000 110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</si>
  <si>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</si>
  <si>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</si>
  <si>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</si>
  <si>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</si>
  <si>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</si>
  <si>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</si>
  <si>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</si>
  <si>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</si>
  <si>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</si>
  <si>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ГОСУДАРСТВЕННАЯ ПОШЛИНА</t>
  </si>
  <si>
    <t>Областная целевая программа "Развитие первичной медико-санитарной помощи сельскому населению Пермской области" на 2004-2006годы"</t>
  </si>
  <si>
    <t>1 01 02020 01 0000 110</t>
  </si>
  <si>
    <t>1 08 00000 00 0000 000</t>
  </si>
  <si>
    <t xml:space="preserve">1 08 03000 01 0000 110 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</si>
  <si>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</si>
  <si>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</si>
  <si>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</si>
  <si>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Наименование распорядителя, получателя  бюджетных средств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</si>
  <si>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</si>
  <si>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</si>
  <si>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</si>
  <si>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</si>
  <si>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</si>
  <si>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</si>
  <si>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</si>
  <si>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</si>
  <si>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 xml:space="preserve">1 08 07140 01 0000 110 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</si>
  <si>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</si>
  <si>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</si>
  <si>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</si>
  <si>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</si>
  <si>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Дотации бюджетам поселений на выравнивание уровня бюджетной обеспеченности (из бюджета края)</t>
  </si>
  <si>
    <t>Дотации бюджетам поселений на выравнивание уровня бюджетной обеспеченности (из бюджета района)</t>
  </si>
  <si>
    <t>Администрация Нытвенского муниципального района</t>
  </si>
  <si>
    <t>к Решению Совета депутатов</t>
  </si>
  <si>
    <t>Чекменевского сельского поселения</t>
  </si>
  <si>
    <t>Раздел</t>
  </si>
  <si>
    <t>Целевая статья</t>
  </si>
  <si>
    <t>Вид расхода</t>
  </si>
  <si>
    <t>Наименование расходов</t>
  </si>
  <si>
    <t>0100</t>
  </si>
  <si>
    <t>0102</t>
  </si>
  <si>
    <t>Глава муниципального образования</t>
  </si>
  <si>
    <t>0103</t>
  </si>
  <si>
    <t>0104</t>
  </si>
  <si>
    <t>0409</t>
  </si>
  <si>
    <t>0412</t>
  </si>
  <si>
    <t>Другие вопросы в области национальной экономики</t>
  </si>
  <si>
    <t>0310</t>
  </si>
  <si>
    <t>Обеспечение пожарной безопасности</t>
  </si>
  <si>
    <t>0111</t>
  </si>
  <si>
    <t>Резервные фонды</t>
  </si>
  <si>
    <t>Другие общегосударственные вопросы</t>
  </si>
  <si>
    <t>0300</t>
  </si>
  <si>
    <t>0400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</si>
  <si>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</si>
  <si>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</si>
  <si>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</si>
  <si>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</si>
  <si>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</si>
  <si>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</si>
  <si>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</si>
  <si>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</si>
  <si>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</si>
  <si>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</si>
  <si>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</si>
  <si>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</si>
  <si>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</si>
  <si>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</si>
  <si>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</si>
  <si>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</si>
  <si>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Оплата за электроэнергию уличного освещения</t>
  </si>
  <si>
    <t>2011 год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</si>
  <si>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</si>
  <si>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</si>
  <si>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1100</t>
  </si>
  <si>
    <t>Межбюджетные трансферты</t>
  </si>
  <si>
    <t>ИТОГО</t>
  </si>
  <si>
    <t>2010 год</t>
  </si>
  <si>
    <t>Администрация Чекменевского сельского поселения</t>
  </si>
  <si>
    <t>2 02 01001 10 0000 151</t>
  </si>
  <si>
    <t>500</t>
  </si>
  <si>
    <t>0200</t>
  </si>
  <si>
    <t>0203</t>
  </si>
  <si>
    <t>Мобилизационная и вневойсковая подготовка</t>
  </si>
  <si>
    <t xml:space="preserve">Исполнено </t>
  </si>
  <si>
    <t>Приложение  1</t>
  </si>
  <si>
    <t>Примечание</t>
  </si>
  <si>
    <t>ОТЧЕТ</t>
  </si>
  <si>
    <t>Итого</t>
  </si>
  <si>
    <t>Глава администрации Чекменевского сельского поселения</t>
  </si>
  <si>
    <t>А.А. Кобелев</t>
  </si>
  <si>
    <t>Главный бухгалтер</t>
  </si>
  <si>
    <t>В.П. Бекренева</t>
  </si>
  <si>
    <t>Приложение 6</t>
  </si>
  <si>
    <t>Изменение остатков средств на счетах</t>
  </si>
  <si>
    <t>от ________________ № ______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</si>
  <si>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</si>
  <si>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5</t>
  </si>
  <si>
    <t>2 19 05000 00 0000 151</t>
  </si>
  <si>
    <t xml:space="preserve">2 19 05000 10 0000 151  </t>
  </si>
  <si>
    <t>ВОЗВРАТ ОСТАТКОВ СУБСИДИЙ, СУБВЕНЦИЙ И ИНЫХ МЕЖБЮДЖЕТНЫХ ТРАНСФЕРТОВ</t>
  </si>
  <si>
    <t>за 2011 год</t>
  </si>
  <si>
    <t>ПРОЕКТ</t>
  </si>
  <si>
    <t>0113</t>
  </si>
  <si>
    <t>1101</t>
  </si>
  <si>
    <t xml:space="preserve">Наименование органа местного самоуправления, выполняющего отдельные полномочия </t>
  </si>
  <si>
    <t>Контрольно-счетная палата Нытвенского муниципального района</t>
  </si>
  <si>
    <t xml:space="preserve">Размещение заказов путем проведения торгов в форме конкурса, аукциона и без проведения торгов путем проведения запроса котировок </t>
  </si>
  <si>
    <t xml:space="preserve">Администрирование инвестиционных и приоритетных региональных проектов, в части оказания отдельных видов услуг (выполнение отдельных видов работ) </t>
  </si>
  <si>
    <t>Обслуживание лицевых счетов</t>
  </si>
  <si>
    <t>Осуществление части контрольных функций (полномочий) поселения</t>
  </si>
  <si>
    <t>Физическая культура</t>
  </si>
  <si>
    <t>Наименование источников</t>
  </si>
  <si>
    <t xml:space="preserve">Утверждено с учетом изменений </t>
  </si>
  <si>
    <t>000 01 05 00 00 00 0000 000</t>
  </si>
  <si>
    <t>Изменение остатков средств на счетах по учету средств бюджета</t>
  </si>
  <si>
    <t>Всего источники финансирования дефицита бюджета:</t>
  </si>
  <si>
    <t xml:space="preserve">Чекеменевского сельского поселения </t>
  </si>
  <si>
    <t xml:space="preserve"> муниципальных внутренних заимствований Чекменевского сельского поселения</t>
  </si>
  <si>
    <t xml:space="preserve"> </t>
  </si>
  <si>
    <t>(тыс.рублей)</t>
  </si>
  <si>
    <t>Внутренние заимствования</t>
  </si>
  <si>
    <t>1.</t>
  </si>
  <si>
    <t>Задолженность на 01.01.2011 года</t>
  </si>
  <si>
    <t>2.</t>
  </si>
  <si>
    <t xml:space="preserve">Привлечено кредитов в 2011 году </t>
  </si>
  <si>
    <t>2.1.</t>
  </si>
  <si>
    <t>договоры и соглашения о получении Чекменевским сельским поселением от кредитных организаций</t>
  </si>
  <si>
    <t>2.1.1.</t>
  </si>
  <si>
    <t xml:space="preserve">      - привлечение кредитов</t>
  </si>
  <si>
    <t>Погашение задолженности в 2011 году</t>
  </si>
  <si>
    <t>3.1.</t>
  </si>
  <si>
    <t>3.1.1.</t>
  </si>
  <si>
    <t xml:space="preserve">      - погашение основной суммы задолженности </t>
  </si>
  <si>
    <t>4.</t>
  </si>
  <si>
    <t>Задолженность на 01.01.2012 года</t>
  </si>
  <si>
    <t>№</t>
  </si>
  <si>
    <t>Муниципальные гарантии</t>
  </si>
  <si>
    <t>Сельхозтоваро-    производители</t>
  </si>
  <si>
    <t>Цели гарантирования</t>
  </si>
  <si>
    <t xml:space="preserve">Приобретение </t>
  </si>
  <si>
    <t xml:space="preserve">На приобретение </t>
  </si>
  <si>
    <t xml:space="preserve">пассажирского </t>
  </si>
  <si>
    <t xml:space="preserve">ГСМ, сельско- </t>
  </si>
  <si>
    <t>подвижного состава</t>
  </si>
  <si>
    <t>хозяйственной</t>
  </si>
  <si>
    <t xml:space="preserve">(автобусов) для </t>
  </si>
  <si>
    <t>техники, минераль-</t>
  </si>
  <si>
    <t>осуществления</t>
  </si>
  <si>
    <t xml:space="preserve">ных удобрений, </t>
  </si>
  <si>
    <t>пригородных</t>
  </si>
  <si>
    <t xml:space="preserve">семян зерновых </t>
  </si>
  <si>
    <t xml:space="preserve"> перевозок</t>
  </si>
  <si>
    <t>культур</t>
  </si>
  <si>
    <t>Объем муниципального долга Чекменевского</t>
  </si>
  <si>
    <t>сельского поселения в соответствии с договорами</t>
  </si>
  <si>
    <t>3.</t>
  </si>
  <si>
    <t>Предоставление муниципальных гарантий</t>
  </si>
  <si>
    <t>в очередном финансовом году</t>
  </si>
  <si>
    <t>Исполнение обязательств в очередном финансовом</t>
  </si>
  <si>
    <t>году в соответствии с договорами о предоставле-</t>
  </si>
  <si>
    <t xml:space="preserve">нии муниципальных гарантий </t>
  </si>
  <si>
    <t>5.</t>
  </si>
  <si>
    <t>Объем бюджетных ассигнований, предусмотренный</t>
  </si>
  <si>
    <t xml:space="preserve">на исполнение гарантий по возможным гарантийным </t>
  </si>
  <si>
    <t>случаям</t>
  </si>
  <si>
    <t>Права регрессионного требования</t>
  </si>
  <si>
    <t xml:space="preserve">с правом </t>
  </si>
  <si>
    <t>регрессионного</t>
  </si>
  <si>
    <t>Х</t>
  </si>
  <si>
    <t>требования</t>
  </si>
  <si>
    <t>ОТЧЕТ  ОБ  ИСПОЛНЕНИИ  ПРОГРАММЫ</t>
  </si>
  <si>
    <r>
      <t xml:space="preserve"> муниципальных гарантий Чекменевского сельского поселения,</t>
    </r>
    <r>
      <rPr>
        <b/>
        <sz val="11"/>
        <rFont val="Times New Roman Cyr"/>
        <family val="0"/>
      </rPr>
      <t xml:space="preserve"> предоставляемых юридическим лицам</t>
    </r>
  </si>
  <si>
    <t>о предоставлении муниципальных гарантий на 01.01.2011 года</t>
  </si>
  <si>
    <t>о предоставлении муниципальных гарантий на 01.01.2012 года</t>
  </si>
  <si>
    <t>Приложение 8</t>
  </si>
  <si>
    <t>Реализация инвестиционного проекта "Распределительные газопроводы в д. Н.Гаревая, протяж. 4,5 км. (1 пусковой комплекс)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</si>
  <si>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содержания муниципального жилищного фонда , созданию условий для жилищного строительства путем реализации долгосрочной целевой программы "Обеспечение жильем молодых семей в Пермском крае на 2011-2015 годы"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</si>
  <si>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</si>
  <si>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</si>
  <si>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 (на составление протоколов об административных правонарушениях)</t>
  </si>
  <si>
    <t>2012 год</t>
  </si>
  <si>
    <t xml:space="preserve">1 01 02030 01 0000 110 </t>
  </si>
  <si>
    <t>100</t>
  </si>
  <si>
    <t>200</t>
  </si>
  <si>
    <t>800</t>
  </si>
  <si>
    <t>Иные бюджетные ассигнования</t>
  </si>
  <si>
    <t>Составление протоколов об административных правонарушениях</t>
  </si>
  <si>
    <t>Резервные фонды местных администраций</t>
  </si>
  <si>
    <t>Осуществление полномочий по первичному воинскому учету на территориях, где отсутствуют военные коммисариаты</t>
  </si>
  <si>
    <t>Мероприятия по землеустройству и землепользованию</t>
  </si>
  <si>
    <t>600</t>
  </si>
  <si>
    <t>Предоставление субсидий бюджетным, автономным учреждениям и иным некоммерческим организациям</t>
  </si>
  <si>
    <t>Отчет по расходам за 2012 год по иным межбюджетным трансфертам, переданным в районный бюджет                                                                                                                                                                                                                                  в соответствии с заключенными Соглашениями</t>
  </si>
  <si>
    <t>Выдача разрешений на строительство, ввод объектов в эксплуатацию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</si>
  <si>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содержания муниципального жилищного фонда , созданию условий для жилищного строительства путем реализации долгосрочной целевой программы "Обеспечение жильем молодых семей в Пермском крае на 2011-2015 годы" - администрирование программы</t>
  </si>
  <si>
    <t>Направление расходования средств резервного фонда</t>
  </si>
  <si>
    <t>Выделено из резервного фонда</t>
  </si>
  <si>
    <t>Фактический расход (руб.)</t>
  </si>
  <si>
    <t>Перечень документов, подтверждающих целевое использование средств, резервного фонда (договоры, акты сдачи-приемки выполненных  работ, документы, иные платежные документы)</t>
  </si>
  <si>
    <t>сумма                       (руб.)</t>
  </si>
  <si>
    <t xml:space="preserve">Руководитель </t>
  </si>
  <si>
    <t>Наименование главного распорядителя или получателя средств резервного фонда:</t>
  </si>
  <si>
    <t xml:space="preserve">1 01 02040 01 0000 110 </t>
  </si>
  <si>
    <t>об использовании средств резервного фонда администрации Чекменевского сельского поселения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</si>
  <si>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</si>
  <si>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</si>
  <si>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</si>
  <si>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Транспортный налог</t>
  </si>
  <si>
    <t xml:space="preserve">1 06 04011 02 0000 110   </t>
  </si>
  <si>
    <t xml:space="preserve">Транспортный налог с организаций    </t>
  </si>
  <si>
    <t xml:space="preserve">1 06 04012 02 0000 110     </t>
  </si>
  <si>
    <t xml:space="preserve">Транспортный налог с физических лиц        </t>
  </si>
  <si>
    <t>Государственная пошлина 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заков, приемом квалификационных экзаменов на п</t>
  </si>
  <si>
    <t>1 14 02030 10 0000 410</t>
  </si>
  <si>
    <t>Доходы от реализации имущества, находящегося 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</si>
  <si>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1 14 06000 00 0000 430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</si>
  <si>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</si>
  <si>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</si>
  <si>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2 02 02999 00 0000 151</t>
  </si>
  <si>
    <t>Прочие субсидии</t>
  </si>
  <si>
    <t>2 02 02999 10 0000 151</t>
  </si>
  <si>
    <t>Субсидии ФСР (ПК)</t>
  </si>
  <si>
    <t>Субсидии ФСР (рег. Бюджет ч/з НМР)</t>
  </si>
  <si>
    <t>Субсидии ФСР (ПК - дорожный фонд)</t>
  </si>
  <si>
    <t>Субвенции на выполнение передаваемых полномочий субъектов Российской Федерации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</si>
  <si>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</si>
  <si>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 (на реализацию мер социальной поддержки по оплате ЖКУ отдельных категорий граждан, работающих и проживающих в сельской местности и рабочих поселках городского типа)</t>
  </si>
  <si>
    <t xml:space="preserve">1 13 02995 00 0000 130  </t>
  </si>
  <si>
    <t>1 13 02995 10 0000 130</t>
  </si>
  <si>
    <t xml:space="preserve">1 17 05050 00 0000 180  </t>
  </si>
  <si>
    <t>1 17 05050 10 0000 180</t>
  </si>
  <si>
    <t>Мероприятия в области строительства, архитектуры и градостроительства</t>
  </si>
  <si>
    <t>Прочие неналоговые доходы бюджетов поселений</t>
  </si>
  <si>
    <t xml:space="preserve">1 17 00000 00 0000 000  </t>
  </si>
  <si>
    <t xml:space="preserve">Прочие неналоговые доходы </t>
  </si>
  <si>
    <t>Прочие неналоговые доходы</t>
  </si>
  <si>
    <t>Прочие доходы от компенсации затрат бюджетов  поселений</t>
  </si>
  <si>
    <t>Прочие доходы от компенсации затрат</t>
  </si>
  <si>
    <t xml:space="preserve">1 13 00000 00 0000 000  </t>
  </si>
  <si>
    <t>Прочие доходы</t>
  </si>
  <si>
    <t>Приложение 7</t>
  </si>
  <si>
    <t xml:space="preserve">1 06 04000 02 0000 110  </t>
  </si>
  <si>
    <t>1 06 06000 00 0000 110</t>
  </si>
  <si>
    <t>1 06 01000 00 0000 110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</si>
  <si>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</si>
  <si>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классификации источников внутреннего финансирования дефицита</t>
  </si>
  <si>
    <t>Приложение 9</t>
  </si>
  <si>
    <t>Выполнение части передаваемых полномочий Поселения по реализации инвемстиционного проекта  "Реконструкция наружных сетей водоснабжения в д. Нижняя Гаревая по улицам Весенняя, Мира, Молодежная, Осеннаяя, Центральная, Юбилейная"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</si>
  <si>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</si>
  <si>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</si>
  <si>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</si>
  <si>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</si>
  <si>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</si>
  <si>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</si>
  <si>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</si>
  <si>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</si>
  <si>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</si>
  <si>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</si>
  <si>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 </t>
  </si>
  <si>
    <t>Единый сельскохозяйственный налог</t>
  </si>
  <si>
    <t xml:space="preserve">1 05 00000 00 0000 000  </t>
  </si>
  <si>
    <t xml:space="preserve">1 05 03000 01 0000 110  </t>
  </si>
  <si>
    <t>НАЛОГИ НА СОВОКУПНЫЙ ДОХОД</t>
  </si>
  <si>
    <t>Непрограммные мероприятия</t>
  </si>
  <si>
    <t>Депутаты представительного органа местного самоуправления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</si>
  <si>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</si>
  <si>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</si>
  <si>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</si>
  <si>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</si>
  <si>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органами местного самоуправления полномочий за счет субсидий, субвенций, иных межбюджетных трансфертов</t>
  </si>
  <si>
    <t>Мероприятия,   осуществляемые органами местного самоуправления муниципального образования, в рамках непрограммных направлений расходов</t>
  </si>
  <si>
    <t>Исполнение решений судов, вступивших в законную силу, и оплата государственной пошлины</t>
  </si>
  <si>
    <t>Дорожное хозяйство (дорожные фонды)</t>
  </si>
  <si>
    <t>Мероприятия по содержанию  и ремонту газопроводов, обслуживанию сетей газоснабжения</t>
  </si>
  <si>
    <t xml:space="preserve">Озеленение </t>
  </si>
  <si>
    <t>Прочие работы по благоустройству (санация территории)</t>
  </si>
  <si>
    <t>Прочие работы по благоустройству</t>
  </si>
  <si>
    <t>9306201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</si>
  <si>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</si>
  <si>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9202028</t>
  </si>
  <si>
    <t>18 789,57</t>
  </si>
  <si>
    <t>Осуществление части полномочий по обеспечению малоимущих граждан, проживающих в Поселении и нуждающихся в улучщении жилищных условий, жилыми помещениями в соответствии с жилищным законодательством, организация строительства и содержания мунциипального жилищного фонда, создание условий для жилищного строительства путем реализации приоритетного регионального проекта "Устойчивое развитие сельских территорий" (ПК)</t>
  </si>
  <si>
    <t xml:space="preserve">Отчет </t>
  </si>
  <si>
    <t>Ведомство</t>
  </si>
  <si>
    <t>671</t>
  </si>
  <si>
    <t>670</t>
  </si>
  <si>
    <t>Приложение № 3</t>
  </si>
  <si>
    <t>Наименование главного распорядителя бюджетных средств</t>
  </si>
  <si>
    <t>дата, номер распоряжения</t>
  </si>
  <si>
    <t>Наименование главного распорядителя  бюджетных средств</t>
  </si>
  <si>
    <t>Осуществление части полномочий по содержанию муниципальных автомобильных дорог</t>
  </si>
  <si>
    <t xml:space="preserve">Получено средств из бюджета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</si>
  <si>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</si>
  <si>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</si>
  <si>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населения и территории Чекменевского сельского поселения"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</si>
  <si>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Чекменевского сельского поселения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</si>
  <si>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</si>
  <si>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</si>
  <si>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культуры в Чекменевском сельском поселении"</t>
  </si>
  <si>
    <t>Подпрограмма "Сохранение и развитие культурного потенциала"</t>
  </si>
  <si>
    <t>0220000</t>
  </si>
  <si>
    <t>Подпрограмма "Сохранение, использование и популяризация объектов культурного наследия поселения"</t>
  </si>
  <si>
    <t>0222001</t>
  </si>
  <si>
    <t>Ремонт объектов культурного наследия поселения</t>
  </si>
  <si>
    <t>Подпрограмма "Развитие и поддержка кадрового потенциала"</t>
  </si>
  <si>
    <t>Межбюджетные трансферты на реализацию муниципальной программы "Устойчивое развитие сельских территорий"</t>
  </si>
  <si>
    <t>Прочие межбюджетные трансферты, передаваемые бюджетам поселений на реализацию приоритетного регионального проекта "Благоустройство" (ПК)</t>
  </si>
  <si>
    <t xml:space="preserve">Софинансирование мероприятий по капитальному ремонту и ремонту автомобильных дорог Чекменевского сельского поселения за счет средств Дорожного фонда Пермского края </t>
  </si>
  <si>
    <t>Наименование программ</t>
  </si>
  <si>
    <t>в т.ч.</t>
  </si>
  <si>
    <t>краевой, федеральный бюджет</t>
  </si>
  <si>
    <t>бюджет поселения</t>
  </si>
  <si>
    <t>Администрация Чекменевского сельского поселния</t>
  </si>
  <si>
    <t>Итого по программе:</t>
  </si>
  <si>
    <t xml:space="preserve">Муниципальное бюджетное учреждение "Дом культуры и спорта" Чекменевского сельского поселения </t>
  </si>
  <si>
    <t>ВСЕГО:</t>
  </si>
  <si>
    <t>Приложение 10</t>
  </si>
  <si>
    <t>№       п/п</t>
  </si>
  <si>
    <t>1.1.</t>
  </si>
  <si>
    <t>Итого средств дорожного фонда</t>
  </si>
  <si>
    <t>Приложение 11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</si>
  <si>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</si>
  <si>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</si>
  <si>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</si>
  <si>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</si>
  <si>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</si>
  <si>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</si>
  <si>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</si>
  <si>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</si>
  <si>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</si>
  <si>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</si>
  <si>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Информирование населения через средства массовой информации</t>
  </si>
  <si>
    <t>Наименование</t>
  </si>
  <si>
    <t>осуществление функций по определению поставщиков (подрядчиков, исполнителей) для заказчиков поселения независимо от способа определения поставщиков (подрядчиков, исполнителей), за исключением случаев осуществления закупки у единственного поставщика</t>
  </si>
  <si>
    <t>администрирование инвестиционных и приоритетных региональных проектов, в части оказания отдельных видов услуг (выполнения отдельных видов работ)</t>
  </si>
  <si>
    <t>администрирование социальных выплат на приобретение (строительство) жилья молодым семьям в рамках реализации ведомственной целевой программы "Обеспечение жильем молодых семей в Нытвенском муниципальном районе"</t>
  </si>
  <si>
    <t>администрирование социальных выплат на приобретение (строительство) жилья в сельской местности гражданам, молодым семьям и молодым специалистам, проживающим и работающим в сельской местности в рамках реализации муниципальной программы "Устойчивое развитие сельских территорий в Нытвенском муниципальном районе"</t>
  </si>
  <si>
    <t>Задолженность на 01.01.2017 года</t>
  </si>
  <si>
    <t>о предоставлении муниципальных гарантий на 01.01.2017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</si>
  <si>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</si>
  <si>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</si>
  <si>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</si>
  <si>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</si>
  <si>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</si>
  <si>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90 0 00 00000</t>
  </si>
  <si>
    <t>92 0 00 00000</t>
  </si>
  <si>
    <t>92 0 00 2Ш090</t>
  </si>
  <si>
    <t>Проведение выборов в представительные органы местного самоуправления</t>
  </si>
  <si>
    <t>Закупка товаров, работ и услуг для обеспечения государственных (муниципальных) нужд</t>
  </si>
  <si>
    <t>92 0 00 2Ш040</t>
  </si>
  <si>
    <t>92 0 00 2Ш120</t>
  </si>
  <si>
    <t>92 0 00 2Ш050</t>
  </si>
  <si>
    <t>01 0 00 00000</t>
  </si>
  <si>
    <t>01 2 00 00000</t>
  </si>
  <si>
    <t>Подпрограмма "Предупреждение и ликвидация последствий чрезвычайных ситуаций, совершенствование гражданской обороны и мобилизационной подготовки на территории Чекменевского сельского поселения"</t>
  </si>
  <si>
    <t>01 1 00 00000</t>
  </si>
  <si>
    <t>Подпрограмма "Защита населения и территории Чекменевского сельского поселения от пожаров"</t>
  </si>
  <si>
    <t>01 1 01 00000</t>
  </si>
  <si>
    <t>Основное мероприятие "Обеспечение первичных мер пожарной безопасности в границах населенных пунктов Чекменевского сельского поселения"</t>
  </si>
  <si>
    <t>01 1 01 2Б010</t>
  </si>
  <si>
    <t>Организация и проведение мероприятий по профилактике пожаров и чрезвычайных ситуаций (приобретение и распространение противопожарного инвентаря, содержание емкости для подвоза воды в исправном состоянии и готовности для выезда)</t>
  </si>
  <si>
    <t>01 1 01 2Б020</t>
  </si>
  <si>
    <t>Организация обучения населения, руководителей и должностных лиц мерам пожарной безопасности</t>
  </si>
  <si>
    <t>01 2 01 00000</t>
  </si>
  <si>
    <t>Основное мероприятие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t>
  </si>
  <si>
    <t>01 2 01 2Б030</t>
  </si>
  <si>
    <t>Организация оснащения населенных пунктов Чекменевского сельского поселения средствами оповещения,  тематическими указателями и знаками</t>
  </si>
  <si>
    <t>01 2 01 2Б040</t>
  </si>
  <si>
    <t>Организация обучения населения правилам поведения в ЧС</t>
  </si>
  <si>
    <t>01 2 01 2Б050</t>
  </si>
  <si>
    <t>Организация обучения руководителей и должностных лиц по ЧС организаций и предприятий, расположенных на территории Чекменевского сельского поселения</t>
  </si>
  <si>
    <t>01 2 02 00000</t>
  </si>
  <si>
    <t>Основное мероприятие "Организация и проведение мероприятий по гражданской обороне и мобилизационной подготовке на территории Чекменевского сельского поселения"</t>
  </si>
  <si>
    <t>01 2 02 2Б060</t>
  </si>
  <si>
    <t xml:space="preserve">Приобретение и распространение тематических материалов по ГО  </t>
  </si>
  <si>
    <t>01 2 02 2Б070</t>
  </si>
  <si>
    <t>Организация обучения населения Чекменевского сельского поселения  вопросам ГО, правилам поведения и действиям в условиях мобилизации</t>
  </si>
  <si>
    <t>01 2 02 2Б080</t>
  </si>
  <si>
    <t>Обучение руководителей, должностных лиц по вопросам ГО организаций и предприятий, расположенных на территории Чекменевского сельского поселения</t>
  </si>
  <si>
    <t>01 2 02 2Б090</t>
  </si>
  <si>
    <t>01 3 00 00000</t>
  </si>
  <si>
    <t>01 3 01 00000</t>
  </si>
  <si>
    <t>Подпрограмма "Повышение безопасности людей на водных объектах на территории Чекменевского сельского поселения"</t>
  </si>
  <si>
    <t>Основное мероприятие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t>
  </si>
  <si>
    <t>01 3 01 2Б100</t>
  </si>
  <si>
    <t>Приобретение и распространение тематических материалов по обеспечению безопасности людей на водных объектах, охране их жизни и здоровья на территории Чекменевского сельского поселения</t>
  </si>
  <si>
    <t>92 0 00 2Ш010</t>
  </si>
  <si>
    <t>91 0 00 00000</t>
  </si>
  <si>
    <t>Содержание органов местного самоуправления</t>
  </si>
  <si>
    <t>91 0 00 00020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</si>
  <si>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</si>
  <si>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</si>
  <si>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91 0 00 00070</t>
  </si>
  <si>
    <t>91 0 00 00090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</si>
  <si>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</si>
  <si>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91 0 00 02300</t>
  </si>
  <si>
    <t>93 0 00 00000</t>
  </si>
  <si>
    <t>93 0 00 2П160</t>
  </si>
  <si>
    <t>93 0 00 51180</t>
  </si>
  <si>
    <t>92 0 00 2Ш260</t>
  </si>
  <si>
    <t>Ремонт автомобильных дорог общего пользования</t>
  </si>
  <si>
    <t>92 0 00 2Ш290</t>
  </si>
  <si>
    <t>92 0 00 2Ш070</t>
  </si>
  <si>
    <t>Кадастровые работы по земельным участкам, предоставляемым многодетным семьям</t>
  </si>
  <si>
    <t>92 0 00 2Ш300</t>
  </si>
  <si>
    <t>Мероприятия по содержанию и ремонту жилищного фонда</t>
  </si>
  <si>
    <t>92 0 00 2Ш550</t>
  </si>
  <si>
    <t>Обеспечение мероприятий по капитальному ремонту общего имущества в многоквартирных домах, расположенных на территории муниципального образования</t>
  </si>
  <si>
    <t>92 0 00 2Ш350</t>
  </si>
  <si>
    <t>92 0 00 2Ш360</t>
  </si>
  <si>
    <t>Мероприятия по содержанию  и ремонту водопроводных и канализационных сетей</t>
  </si>
  <si>
    <t>92 0 00 2Ш660</t>
  </si>
  <si>
    <t>Мероприятия по содержанию и ремонту водонапорных башен и скважин</t>
  </si>
  <si>
    <t>92 0 00 SP050</t>
  </si>
  <si>
    <t>Реализация муниципальных программ, приоритетных муниципальных проектов, инвестиционных проектов муниципальных образований за счет средств местных бюджетов</t>
  </si>
  <si>
    <t>92  0 00 2Ш370</t>
  </si>
  <si>
    <t>Уличное освещение (тех.обслуживание и тек.ремонт уличного освещения)</t>
  </si>
  <si>
    <t>92 0 00 2Ш390</t>
  </si>
  <si>
    <t>92 0 00 2Ш440</t>
  </si>
  <si>
    <t>Прочие работы по благоустройству (организация и содержание мест захоронения бытовых отходов)</t>
  </si>
  <si>
    <t>92 0 00 2Ш450</t>
  </si>
  <si>
    <t>04 0 00 00000</t>
  </si>
  <si>
    <t>Муниципальная программа "Развитие молодежной политики в Чекменевском сельском поселении"</t>
  </si>
  <si>
    <t>04 1 00 00000</t>
  </si>
  <si>
    <t>Подпрограмма "Молодежная политика, работа с детьми и молодежью"</t>
  </si>
  <si>
    <t>04 1 01 00000</t>
  </si>
  <si>
    <t>Основное мероприятие "Интеграция молодежи в социально-экономические отношения"</t>
  </si>
  <si>
    <t>04 1 01 2М010</t>
  </si>
  <si>
    <t>Обеспечение сезонной занятости молодежи</t>
  </si>
  <si>
    <t>04 1 02 00000</t>
  </si>
  <si>
    <t>Основное мероприятие "Интеграция молодежи в общественно-политические отношения"</t>
  </si>
  <si>
    <t>04 1 02 2М020</t>
  </si>
  <si>
    <t>Содействие духовно-нравственному, экологическому, гражданскому и военно-патриотическому воспитанию молодежи</t>
  </si>
  <si>
    <t>04 1 02 2М030</t>
  </si>
  <si>
    <t>Развитие политической грамотности, правовой культуры и повышение электоральной активности молодежи</t>
  </si>
  <si>
    <t>04 1 03 00000</t>
  </si>
  <si>
    <t>Основное мероприятие "Интеграция молодежи в социально-культурные отношения"</t>
  </si>
  <si>
    <t>04 1 03 2М040</t>
  </si>
  <si>
    <t>Содействие развитию содержательного досуга для молодежи: туризма, отдыха и оздоровления, приобщение молодежи к массовой физической культуре и спорту, экологической, интеллектуальной и краеведческой деятельности</t>
  </si>
  <si>
    <t>04 1 03 2М050</t>
  </si>
  <si>
    <t>Формирование системы социального и семейного воспитания молодежи, пропаганда семейных традиций и ценностей</t>
  </si>
  <si>
    <t>04 1 03 2М060</t>
  </si>
  <si>
    <t>04 1 03 2М070</t>
  </si>
  <si>
    <t>Реализация творческого потенциала детей и молодежи</t>
  </si>
  <si>
    <t>04 1 03 2М080</t>
  </si>
  <si>
    <t>Организация и проведение культурно-массовых и молодежных мероприятий</t>
  </si>
  <si>
    <t>02 1 00 00000</t>
  </si>
  <si>
    <t>02 1 01 00000</t>
  </si>
  <si>
    <t>Основное мероприятие "Организация досуга и обеспечение жителей поселения услугами в сфере культуры"</t>
  </si>
  <si>
    <t>02 1 01 2К010</t>
  </si>
  <si>
    <t>Обеспечение деятельности учреждения культуры</t>
  </si>
  <si>
    <t>02 1 02 00000</t>
  </si>
  <si>
    <t>Основное мероприятие "Организация и проведение мероприятий"</t>
  </si>
  <si>
    <t>02 1 02 2К020</t>
  </si>
  <si>
    <t>Организация и проведение поселенческих мероприятий</t>
  </si>
  <si>
    <t>02 1 03 00000</t>
  </si>
  <si>
    <t>Основное мероприятие "Военно-патриотическое воспитание"</t>
  </si>
  <si>
    <t>02 1 03 2К040</t>
  </si>
  <si>
    <t>Организация и проведение поселенческих мероприятий по военно-патриотическому воспитанию</t>
  </si>
  <si>
    <t>02 1 04 00000</t>
  </si>
  <si>
    <t>Основное мероприятие "Приведение в нормативное состояние объектов культурной сферы"</t>
  </si>
  <si>
    <t>02 1 04 2К050</t>
  </si>
  <si>
    <t>Устранение предписаний надзорных органов</t>
  </si>
  <si>
    <t>02 3 00 00000</t>
  </si>
  <si>
    <t>02 3 01 00000</t>
  </si>
  <si>
    <t>Основное мероприятие "Создание условий для развития кадрового потенциала"</t>
  </si>
  <si>
    <t>02 3 01 2К070</t>
  </si>
  <si>
    <t>Участие в семинарах, курсах повышения квалификации</t>
  </si>
  <si>
    <t xml:space="preserve">92 0 00 L0200 </t>
  </si>
  <si>
    <t>Предоставление социальных выплат молодым семьям на приобретение (строительство) жилья на территории НМР на условиях софинансирования мероприятий по обеспечению жильем молодых семей в рамках участия НМР в реализации подпрограммы "Обеспечение жильем молодых семей" федеральной целевой программы "Жилище" на 2015-2020 годы"</t>
  </si>
  <si>
    <t>93 0 00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</si>
  <si>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</si>
  <si>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03 0 00 00000</t>
  </si>
  <si>
    <t>Муниципальная программа "Развитие физической культуры,  спорта и формирование здорового образа жизни в Чекменевском сельском поселении"</t>
  </si>
  <si>
    <t>03 1 00 00000</t>
  </si>
  <si>
    <t>Подпрограмма "Развитие физической культуры и формирование здорового образа жизни"</t>
  </si>
  <si>
    <t>03 1 01 00000</t>
  </si>
  <si>
    <t>Основное мероприятие "Развитие массового спорта"</t>
  </si>
  <si>
    <t>03 1 01 2С010</t>
  </si>
  <si>
    <t>Пропаганда физической культуры и здорового образа жизни</t>
  </si>
  <si>
    <t>03 1 02 00000</t>
  </si>
  <si>
    <t>Основное мероприятие "Развитие физической культуры"</t>
  </si>
  <si>
    <t>03 1 02 2С020</t>
  </si>
  <si>
    <t>Организация проведения спортивно-массовых мероприятий и соревнований поселения, участие в выездных соревнованиях различного уровня в рамках Единого календарного плана районных, краевых спортивно-массовых мероприятий текущего года</t>
  </si>
  <si>
    <t>92 0 00 2Ш400</t>
  </si>
  <si>
    <t>92 0 00 2Ш420</t>
  </si>
  <si>
    <t>0107</t>
  </si>
  <si>
    <t>Обеспечение проведения выборов и референдумов</t>
  </si>
  <si>
    <t xml:space="preserve">
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</si>
  <si>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</si>
  <si>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</si>
  <si>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</si>
  <si>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</si>
  <si>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</si>
  <si>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</si>
  <si>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02 0 00 00000</t>
  </si>
  <si>
    <t>СОЦИАЛЬНАЯ ПОЛИТИКА</t>
  </si>
  <si>
    <t>ФИЗИЧЕСКАЯ КУЛЬТУРА И СПОРТ</t>
  </si>
  <si>
    <t>ОБЩЕГОСУДАРСТВЕННЫЕ ВОПРОСЫ</t>
  </si>
  <si>
    <t>1.2.</t>
  </si>
  <si>
    <t>1.3.</t>
  </si>
  <si>
    <t>Казначейское обслуживание лицевых счетов</t>
  </si>
  <si>
    <t xml:space="preserve">Соглашение № 1/06/16 между муниципальным образованием "Нытвенский муниципальный район" и мунциипальным образованием "Чекменевское селськое поселение" о передаче осуществления части полномочий от 17 мая 2016 года: реализация инвестиционного проекта "Реконструкция наружных сетей водоснабжения в д.Нижняя Гаревая по улицам Весенняя, Мира, Молодежная, Осенняя, Центральная, Юбилейная" </t>
  </si>
  <si>
    <t>Соглашение № 06/08/16 между муниципальным образованием "Нытвенский муниципальный район" и муниципальным образованием "Чекменевское селськое поселение" о передаче осуществления части полномочий от 31 августа 2016 года: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законодательством, путем реализации мероприятий ведомственной целевой программы "Обеспечение жильем молодых семей в Нытвенском муниципальном районе" в рамках участия в реализации подпрограммы "Обеспечение жильем молодых семей" федеральной целевой программы "Жилище" на 2015 - 2020 годы</t>
  </si>
  <si>
    <t>Увеличение остатков средств на счетах по учету средств бюджета</t>
  </si>
  <si>
    <t>Уменьшение остатков средств на счетах по учету средств бюджета</t>
  </si>
  <si>
    <t>Утверждено</t>
  </si>
  <si>
    <t>Утверждено с учетом изменений</t>
  </si>
  <si>
    <t xml:space="preserve">Реализация инвестиционного проекта "Реконструкция наружных сетей водоснабжения в д. Нижняя Гаревая по улицам Весенняя, Мира, Молодежная, Осенняя,  Центральная, Юбилейная" </t>
  </si>
  <si>
    <t>от 00.00.2018 № 00</t>
  </si>
  <si>
    <t>Прочие субсидии бюджетам сельских поселений</t>
  </si>
  <si>
    <t>05 0 00 00000</t>
  </si>
  <si>
    <t>05 1 00 00000</t>
  </si>
  <si>
    <t>05 1 01 00000</t>
  </si>
  <si>
    <t>05 1 01 2Д010</t>
  </si>
  <si>
    <t>Муниципальная программа "Комплексное развитие транспортной инфраструктуры Чекменевского сельского поселения на 2017-2026 годы"</t>
  </si>
  <si>
    <t>Подпрограмма "Развитие транспортной инфраструктуры Чекменевского сельского поселения"</t>
  </si>
  <si>
    <t>Основное мероприятие "Поддержание дорожно-уличной сети в нормативном состоянии"</t>
  </si>
  <si>
    <t>Содержание дорожно-уличной сети</t>
  </si>
  <si>
    <t>05 1 01 2Д020</t>
  </si>
  <si>
    <t>Установка дорожных знаков</t>
  </si>
  <si>
    <t>05 1 01 2Д030</t>
  </si>
  <si>
    <t>Паспортизация объектов дорожно-уличной сети</t>
  </si>
  <si>
    <t>05 1 02 00000</t>
  </si>
  <si>
    <t>05 1 02 2Д040</t>
  </si>
  <si>
    <t>Основное мероприятие "Ремонт дорожно-уличной сети"</t>
  </si>
  <si>
    <t>Ремонт дорожно-уличной сети</t>
  </si>
  <si>
    <t>93 0 00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</si>
  <si>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</si>
  <si>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</si>
  <si>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</si>
  <si>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</si>
  <si>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</si>
  <si>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</si>
  <si>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</si>
  <si>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</si>
  <si>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</si>
  <si>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</si>
  <si>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</si>
  <si>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</si>
  <si>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</si>
  <si>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</si>
  <si>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</si>
  <si>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</si>
  <si>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</si>
  <si>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 1 01 2Б110</t>
  </si>
  <si>
    <t>Устройство пожарного водоема д. Жарены</t>
  </si>
  <si>
    <t>01 1 01 2Б120</t>
  </si>
  <si>
    <t>Ремонт сливной трубы пожарного водоема д. Полом</t>
  </si>
  <si>
    <t>05 1 01 2Д050</t>
  </si>
  <si>
    <t>Разработка проектов организации дорожного движения в населенных пунктах поселения</t>
  </si>
  <si>
    <t>93 0 00 2Р160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</si>
  <si>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</si>
  <si>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92 0 00 L0180</t>
  </si>
  <si>
    <r>
      <t xml:space="preserve">Развитие водоснабжения </t>
    </r>
    <r>
      <rPr>
        <sz val="11"/>
        <color indexed="9"/>
        <rFont val="Times New Roman"/>
        <family val="1"/>
      </rPr>
      <t>в Чекменевском сельском поселении Нытвенского муниципального района Пермского края</t>
    </r>
  </si>
  <si>
    <t>300</t>
  </si>
  <si>
    <t xml:space="preserve">Социальное обеспечение и иные выплаты населению
</t>
  </si>
  <si>
    <t>92 0 00 SP160</t>
  </si>
  <si>
    <t>92 0 00 ST200</t>
  </si>
  <si>
    <t>93 0 00 SР160</t>
  </si>
  <si>
    <t>93 0 00 SТ200</t>
  </si>
  <si>
    <t>Устройство пожарного водоема д.Жарены</t>
  </si>
  <si>
    <t>Социальное обеспечение и иные выплаты населению</t>
  </si>
  <si>
    <t>за 2017 год</t>
  </si>
  <si>
    <t>2017 год</t>
  </si>
  <si>
    <t xml:space="preserve">Привлечено кредитов в 2017 году </t>
  </si>
  <si>
    <t>Погашение задолженности в 2017 году</t>
  </si>
  <si>
    <t>Задолженность на 01.01.2018 года</t>
  </si>
  <si>
    <t>за 2017 год, тыс. рублей</t>
  </si>
  <si>
    <t>о предоставлении муниципальных гарантий на 01.01.2018 года</t>
  </si>
  <si>
    <t>Отчет о выполнении иных межбюджетных трансфертов, переданных в районный бюджет                                                                                                                                                                                                                                  в соответствии с заключенными Соглашениями за 2017 год, тыс. рублей</t>
  </si>
  <si>
    <t>Утвержденный план: 50,0 тыс. руб.</t>
  </si>
  <si>
    <t>1</t>
  </si>
  <si>
    <t>17.03.2017 № 38</t>
  </si>
  <si>
    <t>оказание материальной помощи в связи с произошедшим пожаром жилого дома</t>
  </si>
  <si>
    <t>по заявлению Бородиной В.А.; д. Конино ул. Зеленая, д.21</t>
  </si>
  <si>
    <t>Отчет об объемах иных межбюджетных трансфертов, полученных на исполнение принятых полномочий Нытвенского муниципального района за 2017 год, тыс. рублей</t>
  </si>
  <si>
    <t>Отчет об исполнении муниципальных программ Чекменевского сельского поселения в 2017 году, тыс. рублей</t>
  </si>
  <si>
    <t>Муниципальная программа "Комплексное развитие транспортной инфраструктуры Чекменевского сельского поселения в 2017 - 2026 годы"</t>
  </si>
  <si>
    <t>Муниципальная программа "Комплексное развитие транспортной инфраструктуры Чекменевского сельского поселения на 2017 – 20126 годы"</t>
  </si>
  <si>
    <t>1.4.</t>
  </si>
  <si>
    <t>д. Жарены (от дома № 1 до дома № 12), протяж. 0,060 км</t>
  </si>
  <si>
    <t>2.1.2.</t>
  </si>
  <si>
    <t>д. Жарены (от дома № 20 до дома № 36), протяж. 0,125 км</t>
  </si>
  <si>
    <t>2.1.3.</t>
  </si>
  <si>
    <t>д. Жарены (от дома № 46 до дома № 12), протяж. 0,225 км</t>
  </si>
  <si>
    <t>2.1.4.</t>
  </si>
  <si>
    <t>д. Жарены, устройство водопропускной трубы</t>
  </si>
  <si>
    <t>2.1.5.</t>
  </si>
  <si>
    <t>д. Жарены, приварка вертикальной трубы</t>
  </si>
  <si>
    <t>2.1.6.</t>
  </si>
  <si>
    <t>д. Конино ул. Зеленая, протяж. 0,973 км</t>
  </si>
  <si>
    <t>2.1.7.</t>
  </si>
  <si>
    <t>Устройство канавы (осушительного канала до пруда) у деревянного мостика д. Конино, протяж. 0,450 км</t>
  </si>
  <si>
    <t>2.1.8.</t>
  </si>
  <si>
    <t>д. Нижняя Гаревая ул. Полевая, Мира, Бурдина протяж. 0,635 км</t>
  </si>
  <si>
    <t>2.1.9.</t>
  </si>
  <si>
    <t>д. Нижняя Гаревая ул. Луговая, Липовая протяж. 0,590 км</t>
  </si>
  <si>
    <t>2.1.10.</t>
  </si>
  <si>
    <t>д. Нижняя Гаревая ул. Святой угор протяж. 0,02 км</t>
  </si>
  <si>
    <t>2.1.11.</t>
  </si>
  <si>
    <t>д. Нижняя Гаревая ул. Молодежная, протяж. 0,040 км</t>
  </si>
  <si>
    <t>2.1.12.</t>
  </si>
  <si>
    <t>Ремонт пешеходного моста через речку Гаревая в д. Нижняя Гаревая от ул. Оборина до ул. Святой угор</t>
  </si>
  <si>
    <t>2.1.13.</t>
  </si>
  <si>
    <t>д. Полом ул. Поломская, протяж. 0,973 км</t>
  </si>
  <si>
    <t xml:space="preserve">доля поселения </t>
  </si>
  <si>
    <t>д. Нижняя Гаревая ул. Молодежная, протяж. 0,3 км</t>
  </si>
  <si>
    <t>д. Нижняя Гаревая ул. Полевая, протяж. 0,7 км</t>
  </si>
  <si>
    <t>д. Нижняя Гаревая ул. Проектная, протяж. 0,4 км</t>
  </si>
  <si>
    <t xml:space="preserve">доля края </t>
  </si>
  <si>
    <t>3.2.</t>
  </si>
  <si>
    <t>Светлана Качкина</t>
  </si>
  <si>
    <t> 11:34 </t>
  </si>
  <si>
    <t xml:space="preserve">92000SР160-Ремонт автомобильных дорог общего пользования; </t>
  </si>
  <si>
    <t>93000SР160-Реализация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</si>
  <si>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Соглашение между органом местного самоуправления муниципального района и органом местного самоуправления поселения о передаче осуществления части полномочий по решению вопросов местного значения от 30 декабря 2016 года:</t>
  </si>
  <si>
    <t>Соглашение № 7/05-19 от 25 ноября 2016 года "О передаче Контрольно-счетной палате Нытвенского муниципального района части полномочий контрольно-счетного органа поселения по осуществлению внешнего муниципального финансового контроля поселения на 2017 год"</t>
  </si>
  <si>
    <t xml:space="preserve">Отчет об исполнении бюджета Чекменевского сельского поселения за 2017 год </t>
  </si>
  <si>
    <t>Процент исполнения</t>
  </si>
  <si>
    <t>Отчет об исполнении доходов бюджета Чекменевского сельского поселения по кодам классификации видов доходов за 2017 год, тыс. рублей</t>
  </si>
  <si>
    <t>Отчет об исполнении доходов бюджета Чекменевского сельского поселения по кодам видов доходов, подвидов доходов, классификации операций сектора государственного управления, относящихся к доходам бюджета за 2017 год, тыс. рублей</t>
  </si>
  <si>
    <t>по ведомственной структуре расходов бюджета Чекменевского сельского поселения за 2017 год, тыс. рублей</t>
  </si>
  <si>
    <t>Приложение  2</t>
  </si>
  <si>
    <t>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бюджета Чекменевского сельского поселения за 2017 год, тыс. рублей</t>
  </si>
  <si>
    <t>Приложение № 4</t>
  </si>
  <si>
    <t>Отчет об исполнении источников финансирования дефицита бюджета Чекменевского сельского поселения по кодам классификации источников финансирования дефицита бюджета за 2017 год, тыс. рублей</t>
  </si>
  <si>
    <t>Уточненный план: 30,0 тыс. руб.</t>
  </si>
  <si>
    <t>Направлено: 30,0 тыс. руб.</t>
  </si>
  <si>
    <t>Приложение 12</t>
  </si>
  <si>
    <t>Наименование проекта</t>
  </si>
  <si>
    <t>Наименование программы</t>
  </si>
  <si>
    <t>Отчет об исполнении объектов капитальных вложений, реализуемых в рамках муниципальных программ, приоритетных муниципальных проектов, инвестиционных проектов бюджета Чекменевского сельского поселения за 2017 год, тыс. рублей</t>
  </si>
  <si>
    <t>Объект приватизации</t>
  </si>
  <si>
    <t>План приватизации имущества</t>
  </si>
  <si>
    <t>Способ приватизации</t>
  </si>
  <si>
    <t xml:space="preserve">Начальная цена объекта </t>
  </si>
  <si>
    <t>Цена продажи объекта без НДС</t>
  </si>
  <si>
    <t xml:space="preserve">Отклонение </t>
  </si>
  <si>
    <t xml:space="preserve">Утверждено </t>
  </si>
  <si>
    <t>8=6-7</t>
  </si>
  <si>
    <t>х</t>
  </si>
  <si>
    <t>Поступления в отчетном году по ранее приватизированным объектам</t>
  </si>
  <si>
    <t>Приложение 13</t>
  </si>
  <si>
    <t xml:space="preserve">Фактически поступило в бюджет </t>
  </si>
  <si>
    <t>Приложение 14</t>
  </si>
  <si>
    <t>Отчет о расходовании средств муниципального дорожного фонда Чекменевского сельского поселения в 2017 году, тыс. рублей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</si>
</sst>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"/>
    <numFmt numFmtId="190" formatCode="0.0"/>
    <numFmt numFmtId="191" formatCode="#,##0.0_р_.;[Red]\-#,##0.0_р_."/>
    <numFmt numFmtId="192" formatCode="#,##0.0000"/>
    <numFmt numFmtId="193" formatCode="#,##0.000"/>
    <numFmt numFmtId="194" formatCode="0.000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_р_.;[Red]\-#,##0.000_р_."/>
    <numFmt numFmtId="200" formatCode="0.000"/>
    <numFmt numFmtId="201" formatCode="[$-FC19]d\ mmmm\ yyyy\ &quot;г.&quot;"/>
    <numFmt numFmtId="202" formatCode="00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#,##0.0\ ;\-\ #,##0.0"/>
    <numFmt numFmtId="212" formatCode="_-* #,##0_р_._-;\-* #,##0_р_._-;_-* &quot;-&quot;??_р_._-;_-@_-"/>
    <numFmt numFmtId="213" formatCode="_-* #,##0.0_р_._-;\-* #,##0.0_р_._-;_-* &quot;-&quot;??_р_._-;_-@_-"/>
    <numFmt numFmtId="214" formatCode="?"/>
  </numFmts>
  <fonts count="9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0"/>
      <name val="Times New Roman"/>
      <family val="1"/>
    </font>
    <font>
      <sz val="12"/>
      <color indexed="20"/>
      <name val="Times New Roman Cyr"/>
      <family val="1"/>
    </font>
    <font>
      <sz val="10"/>
      <color indexed="9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20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rgb="FF990033"/>
      <name val="Times New Roman"/>
      <family val="1"/>
    </font>
    <font>
      <sz val="12"/>
      <color rgb="FF990033"/>
      <name val="Times New Roman Cyr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990033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8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8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30" borderId="3" applyNumberFormat="0" applyAlignment="0" applyProtection="0"/>
    <xf numFmtId="0" fontId="68" fillId="3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31" borderId="8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5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97" applyFont="1" applyFill="1" applyAlignment="1">
      <alignment horizontal="center" vertical="center"/>
      <protection/>
    </xf>
    <xf numFmtId="0" fontId="10" fillId="0" borderId="0" xfId="97" applyFont="1" applyFill="1" applyBorder="1" applyAlignment="1">
      <alignment horizontal="center" vertical="center" wrapText="1"/>
      <protection/>
    </xf>
    <xf numFmtId="0" fontId="9" fillId="0" borderId="0" xfId="97" applyFont="1" applyFill="1" applyAlignment="1">
      <alignment horizontal="left" vertical="center"/>
      <protection/>
    </xf>
    <xf numFmtId="38" fontId="9" fillId="0" borderId="0" xfId="97" applyNumberFormat="1" applyFont="1" applyFill="1" applyAlignment="1">
      <alignment horizontal="left" vertical="center"/>
      <protection/>
    </xf>
    <xf numFmtId="38" fontId="9" fillId="0" borderId="0" xfId="97" applyNumberFormat="1" applyFont="1" applyFill="1" applyAlignment="1">
      <alignment horizontal="center" vertical="center"/>
      <protection/>
    </xf>
    <xf numFmtId="0" fontId="10" fillId="0" borderId="0" xfId="97" applyFont="1" applyFill="1" applyBorder="1" applyAlignment="1">
      <alignment horizontal="centerContinuous" vertical="center" wrapText="1"/>
      <protection/>
    </xf>
    <xf numFmtId="0" fontId="9" fillId="0" borderId="0" xfId="97" applyFont="1" applyFill="1" applyBorder="1" applyAlignment="1">
      <alignment horizontal="center"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9" fillId="0" borderId="0" xfId="97" applyFont="1" applyFill="1" applyBorder="1" applyAlignment="1">
      <alignment vertical="center" wrapText="1"/>
      <protection/>
    </xf>
    <xf numFmtId="38" fontId="9" fillId="0" borderId="0" xfId="97" applyNumberFormat="1" applyFont="1" applyFill="1" applyBorder="1" applyAlignment="1">
      <alignment horizontal="center" vertical="center" wrapText="1"/>
      <protection/>
    </xf>
    <xf numFmtId="49" fontId="9" fillId="0" borderId="0" xfId="97" applyNumberFormat="1" applyFont="1" applyFill="1" applyBorder="1" applyAlignment="1">
      <alignment vertical="center" wrapText="1"/>
      <protection/>
    </xf>
    <xf numFmtId="0" fontId="9" fillId="0" borderId="0" xfId="97" applyFont="1" applyFill="1" applyBorder="1" applyAlignment="1">
      <alignment horizontal="center" vertical="center"/>
      <protection/>
    </xf>
    <xf numFmtId="49" fontId="9" fillId="0" borderId="0" xfId="97" applyNumberFormat="1" applyFont="1" applyFill="1" applyBorder="1" applyAlignment="1">
      <alignment vertical="center" wrapText="1"/>
      <protection/>
    </xf>
    <xf numFmtId="38" fontId="10" fillId="0" borderId="0" xfId="97" applyNumberFormat="1" applyFont="1" applyFill="1" applyBorder="1" applyAlignment="1">
      <alignment horizontal="center" vertical="center" wrapText="1"/>
      <protection/>
    </xf>
    <xf numFmtId="0" fontId="10" fillId="0" borderId="0" xfId="97" applyFont="1" applyFill="1" applyAlignment="1">
      <alignment horizontal="center" vertical="center"/>
      <protection/>
    </xf>
    <xf numFmtId="0" fontId="10" fillId="0" borderId="0" xfId="96" applyFont="1" applyFill="1" applyBorder="1" applyAlignment="1">
      <alignment horizontal="left" vertical="center" wrapText="1"/>
      <protection/>
    </xf>
    <xf numFmtId="38" fontId="9" fillId="0" borderId="0" xfId="97" applyNumberFormat="1" applyFont="1" applyFill="1" applyBorder="1" applyAlignment="1">
      <alignment horizontal="center" vertical="center" wrapText="1"/>
      <protection/>
    </xf>
    <xf numFmtId="191" fontId="9" fillId="0" borderId="0" xfId="97" applyNumberFormat="1" applyFont="1" applyFill="1" applyBorder="1" applyAlignment="1">
      <alignment horizontal="center" vertical="center" wrapText="1"/>
      <protection/>
    </xf>
    <xf numFmtId="191" fontId="10" fillId="0" borderId="0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vertical="center" wrapText="1"/>
      <protection/>
    </xf>
    <xf numFmtId="0" fontId="9" fillId="0" borderId="11" xfId="97" applyFont="1" applyFill="1" applyBorder="1" applyAlignment="1">
      <alignment horizontal="left" vertical="center" wrapText="1"/>
      <protection/>
    </xf>
    <xf numFmtId="190" fontId="9" fillId="0" borderId="11" xfId="97" applyNumberFormat="1" applyFont="1" applyFill="1" applyBorder="1" applyAlignment="1">
      <alignment horizontal="right" vertical="center" wrapText="1"/>
      <protection/>
    </xf>
    <xf numFmtId="0" fontId="0" fillId="0" borderId="0" xfId="98">
      <alignment/>
      <protection/>
    </xf>
    <xf numFmtId="0" fontId="2" fillId="0" borderId="0" xfId="98" applyFont="1" applyAlignment="1">
      <alignment horizontal="left"/>
      <protection/>
    </xf>
    <xf numFmtId="0" fontId="2" fillId="0" borderId="0" xfId="98" applyFont="1" applyAlignment="1">
      <alignment horizontal="center"/>
      <protection/>
    </xf>
    <xf numFmtId="0" fontId="6" fillId="0" borderId="11" xfId="97" applyFont="1" applyFill="1" applyBorder="1" applyAlignment="1">
      <alignment horizontal="left" vertical="center" wrapText="1"/>
      <protection/>
    </xf>
    <xf numFmtId="0" fontId="9" fillId="0" borderId="0" xfId="96" applyFont="1" applyBorder="1" applyAlignment="1">
      <alignment horizontal="center" vertical="center" wrapText="1"/>
      <protection/>
    </xf>
    <xf numFmtId="188" fontId="9" fillId="0" borderId="11" xfId="97" applyNumberFormat="1" applyFont="1" applyFill="1" applyBorder="1" applyAlignment="1">
      <alignment horizontal="right" vertical="center" wrapText="1"/>
      <protection/>
    </xf>
    <xf numFmtId="188" fontId="16" fillId="0" borderId="11" xfId="97" applyNumberFormat="1" applyFont="1" applyFill="1" applyBorder="1" applyAlignment="1">
      <alignment horizontal="right" vertical="center" wrapText="1"/>
      <protection/>
    </xf>
    <xf numFmtId="0" fontId="10" fillId="0" borderId="0" xfId="97" applyFont="1" applyFill="1" applyBorder="1" applyAlignment="1">
      <alignment horizontal="center" vertical="center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188" fontId="10" fillId="0" borderId="11" xfId="97" applyNumberFormat="1" applyFont="1" applyFill="1" applyBorder="1" applyAlignment="1">
      <alignment horizontal="right" vertical="center" wrapText="1"/>
      <protection/>
    </xf>
    <xf numFmtId="190" fontId="10" fillId="0" borderId="11" xfId="97" applyNumberFormat="1" applyFont="1" applyFill="1" applyBorder="1" applyAlignment="1">
      <alignment horizontal="right" vertical="center" wrapText="1"/>
      <protection/>
    </xf>
    <xf numFmtId="0" fontId="12" fillId="36" borderId="0" xfId="98" applyFont="1" applyFill="1">
      <alignment/>
      <protection/>
    </xf>
    <xf numFmtId="0" fontId="0" fillId="0" borderId="0" xfId="98" applyAlignment="1">
      <alignment vertical="center" wrapText="1"/>
      <protection/>
    </xf>
    <xf numFmtId="0" fontId="0" fillId="0" borderId="0" xfId="98" applyAlignment="1">
      <alignment vertical="center"/>
      <protection/>
    </xf>
    <xf numFmtId="0" fontId="9" fillId="0" borderId="12" xfId="97" applyFont="1" applyFill="1" applyBorder="1" applyAlignment="1">
      <alignment vertical="center" wrapText="1"/>
      <protection/>
    </xf>
    <xf numFmtId="49" fontId="14" fillId="0" borderId="0" xfId="98" applyNumberFormat="1" applyFont="1" applyBorder="1" applyAlignment="1">
      <alignment horizontal="left" vertical="center" wrapText="1"/>
      <protection/>
    </xf>
    <xf numFmtId="0" fontId="16" fillId="0" borderId="11" xfId="97" applyFont="1" applyFill="1" applyBorder="1" applyAlignment="1">
      <alignment horizontal="left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188" fontId="0" fillId="0" borderId="0" xfId="98" applyNumberFormat="1" applyFont="1">
      <alignment/>
      <protection/>
    </xf>
    <xf numFmtId="188" fontId="0" fillId="0" borderId="0" xfId="98" applyNumberFormat="1">
      <alignment/>
      <protection/>
    </xf>
    <xf numFmtId="188" fontId="2" fillId="0" borderId="12" xfId="0" applyNumberFormat="1" applyFont="1" applyBorder="1" applyAlignment="1">
      <alignment horizontal="center" vertical="center" wrapText="1"/>
    </xf>
    <xf numFmtId="188" fontId="1" fillId="0" borderId="0" xfId="98" applyNumberFormat="1" applyFont="1">
      <alignment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" fontId="11" fillId="0" borderId="11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1" xfId="98" applyFont="1" applyBorder="1">
      <alignment/>
      <protection/>
    </xf>
    <xf numFmtId="0" fontId="13" fillId="0" borderId="11" xfId="98" applyFont="1" applyBorder="1">
      <alignment/>
      <protection/>
    </xf>
    <xf numFmtId="188" fontId="15" fillId="37" borderId="11" xfId="98" applyNumberFormat="1" applyFont="1" applyFill="1" applyBorder="1">
      <alignment/>
      <protection/>
    </xf>
    <xf numFmtId="188" fontId="1" fillId="0" borderId="0" xfId="0" applyNumberFormat="1" applyFont="1" applyAlignment="1">
      <alignment/>
    </xf>
    <xf numFmtId="4" fontId="9" fillId="0" borderId="0" xfId="97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 horizontal="left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8" fillId="0" borderId="0" xfId="95" applyFont="1">
      <alignment/>
      <protection/>
    </xf>
    <xf numFmtId="0" fontId="18" fillId="0" borderId="11" xfId="95" applyFont="1" applyBorder="1" applyAlignment="1">
      <alignment horizontal="center" vertical="center"/>
      <protection/>
    </xf>
    <xf numFmtId="0" fontId="18" fillId="0" borderId="11" xfId="95" applyFont="1" applyBorder="1" applyAlignment="1">
      <alignment horizontal="center" vertical="center" wrapText="1"/>
      <protection/>
    </xf>
    <xf numFmtId="0" fontId="18" fillId="0" borderId="11" xfId="95" applyFont="1" applyBorder="1" applyAlignment="1">
      <alignment wrapText="1"/>
      <protection/>
    </xf>
    <xf numFmtId="0" fontId="18" fillId="0" borderId="11" xfId="95" applyFont="1" applyBorder="1">
      <alignment/>
      <protection/>
    </xf>
    <xf numFmtId="0" fontId="18" fillId="0" borderId="13" xfId="95" applyFont="1" applyBorder="1" applyAlignment="1">
      <alignment horizontal="center" vertical="center"/>
      <protection/>
    </xf>
    <xf numFmtId="0" fontId="18" fillId="0" borderId="0" xfId="95" applyFont="1" applyBorder="1">
      <alignment/>
      <protection/>
    </xf>
    <xf numFmtId="0" fontId="18" fillId="0" borderId="13" xfId="95" applyFont="1" applyBorder="1">
      <alignment/>
      <protection/>
    </xf>
    <xf numFmtId="0" fontId="18" fillId="0" borderId="14" xfId="95" applyFont="1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8" fillId="0" borderId="13" xfId="95" applyNumberFormat="1" applyFont="1" applyBorder="1" applyAlignment="1">
      <alignment horizontal="left"/>
      <protection/>
    </xf>
    <xf numFmtId="0" fontId="18" fillId="0" borderId="16" xfId="95" applyFont="1" applyBorder="1">
      <alignment/>
      <protection/>
    </xf>
    <xf numFmtId="0" fontId="1" fillId="0" borderId="12" xfId="0" applyFont="1" applyBorder="1" applyAlignment="1">
      <alignment horizontal="center"/>
    </xf>
    <xf numFmtId="1" fontId="18" fillId="0" borderId="12" xfId="95" applyNumberFormat="1" applyFont="1" applyBorder="1" applyAlignment="1">
      <alignment horizontal="right"/>
      <protection/>
    </xf>
    <xf numFmtId="0" fontId="18" fillId="0" borderId="12" xfId="95" applyFont="1" applyBorder="1">
      <alignment/>
      <protection/>
    </xf>
    <xf numFmtId="0" fontId="1" fillId="0" borderId="13" xfId="0" applyFont="1" applyBorder="1" applyAlignment="1">
      <alignment horizontal="center" vertical="center"/>
    </xf>
    <xf numFmtId="1" fontId="18" fillId="0" borderId="13" xfId="95" applyNumberFormat="1" applyFont="1" applyBorder="1" applyAlignment="1">
      <alignment horizontal="right"/>
      <protection/>
    </xf>
    <xf numFmtId="0" fontId="1" fillId="0" borderId="16" xfId="0" applyFont="1" applyBorder="1" applyAlignment="1">
      <alignment horizontal="center"/>
    </xf>
    <xf numFmtId="1" fontId="18" fillId="0" borderId="16" xfId="95" applyNumberFormat="1" applyFont="1" applyBorder="1" applyAlignment="1">
      <alignment horizontal="right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90" fontId="18" fillId="0" borderId="16" xfId="95" applyNumberFormat="1" applyFont="1" applyBorder="1">
      <alignment/>
      <protection/>
    </xf>
    <xf numFmtId="0" fontId="1" fillId="0" borderId="17" xfId="0" applyFont="1" applyBorder="1" applyAlignment="1">
      <alignment horizontal="center"/>
    </xf>
    <xf numFmtId="190" fontId="18" fillId="0" borderId="12" xfId="95" applyNumberFormat="1" applyFont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90" fontId="18" fillId="0" borderId="13" xfId="95" applyNumberFormat="1" applyFont="1" applyBorder="1">
      <alignment/>
      <protection/>
    </xf>
    <xf numFmtId="0" fontId="1" fillId="0" borderId="12" xfId="0" applyFont="1" applyBorder="1" applyAlignment="1">
      <alignment/>
    </xf>
    <xf numFmtId="1" fontId="18" fillId="0" borderId="17" xfId="95" applyNumberFormat="1" applyFont="1" applyBorder="1" applyAlignment="1">
      <alignment horizontal="right"/>
      <protection/>
    </xf>
    <xf numFmtId="0" fontId="1" fillId="0" borderId="13" xfId="0" applyFont="1" applyBorder="1" applyAlignment="1">
      <alignment/>
    </xf>
    <xf numFmtId="1" fontId="18" fillId="0" borderId="19" xfId="95" applyNumberFormat="1" applyFont="1" applyBorder="1" applyAlignment="1">
      <alignment horizontal="right"/>
      <protection/>
    </xf>
    <xf numFmtId="0" fontId="18" fillId="0" borderId="20" xfId="95" applyFont="1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8" fillId="0" borderId="14" xfId="95" applyFont="1" applyBorder="1" applyAlignment="1">
      <alignment horizontal="center"/>
      <protection/>
    </xf>
    <xf numFmtId="0" fontId="1" fillId="0" borderId="16" xfId="0" applyFont="1" applyBorder="1" applyAlignment="1">
      <alignment/>
    </xf>
    <xf numFmtId="0" fontId="18" fillId="0" borderId="21" xfId="95" applyFont="1" applyBorder="1">
      <alignment/>
      <protection/>
    </xf>
    <xf numFmtId="3" fontId="1" fillId="0" borderId="0" xfId="0" applyNumberFormat="1" applyFont="1" applyBorder="1" applyAlignment="1">
      <alignment horizontal="left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90" fontId="18" fillId="0" borderId="16" xfId="95" applyNumberFormat="1" applyFont="1" applyBorder="1" applyAlignment="1">
      <alignment horizontal="center"/>
      <protection/>
    </xf>
    <xf numFmtId="1" fontId="18" fillId="0" borderId="13" xfId="95" applyNumberFormat="1" applyFont="1" applyBorder="1" applyAlignment="1">
      <alignment horizontal="center"/>
      <protection/>
    </xf>
    <xf numFmtId="190" fontId="18" fillId="0" borderId="12" xfId="95" applyNumberFormat="1" applyFont="1" applyBorder="1" applyAlignment="1">
      <alignment horizontal="center"/>
      <protection/>
    </xf>
    <xf numFmtId="190" fontId="18" fillId="0" borderId="13" xfId="95" applyNumberFormat="1" applyFont="1" applyBorder="1" applyAlignment="1">
      <alignment horizontal="center"/>
      <protection/>
    </xf>
    <xf numFmtId="49" fontId="6" fillId="0" borderId="11" xfId="98" applyNumberFormat="1" applyFont="1" applyFill="1" applyBorder="1" applyAlignment="1">
      <alignment horizontal="left" vertical="center" wrapText="1"/>
      <protection/>
    </xf>
    <xf numFmtId="0" fontId="0" fillId="0" borderId="0" xfId="98" applyFont="1" applyAlignment="1">
      <alignment vertical="center" wrapText="1"/>
      <protection/>
    </xf>
    <xf numFmtId="188" fontId="1" fillId="0" borderId="0" xfId="92" applyNumberFormat="1" applyFont="1">
      <alignment/>
      <protection/>
    </xf>
    <xf numFmtId="188" fontId="1" fillId="0" borderId="0" xfId="99" applyNumberFormat="1" applyFont="1">
      <alignment/>
      <protection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0" fillId="0" borderId="0" xfId="0" applyNumberFormat="1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88" fontId="81" fillId="0" borderId="0" xfId="0" applyNumberFormat="1" applyFont="1" applyAlignment="1">
      <alignment/>
    </xf>
    <xf numFmtId="188" fontId="81" fillId="0" borderId="0" xfId="92" applyNumberFormat="1" applyFont="1">
      <alignment/>
      <protection/>
    </xf>
    <xf numFmtId="0" fontId="1" fillId="0" borderId="0" xfId="92" applyFont="1">
      <alignment/>
      <protection/>
    </xf>
    <xf numFmtId="188" fontId="81" fillId="0" borderId="0" xfId="92" applyNumberFormat="1" applyFont="1" applyAlignment="1">
      <alignment horizontal="right" indent="1"/>
      <protection/>
    </xf>
    <xf numFmtId="190" fontId="1" fillId="0" borderId="0" xfId="92" applyNumberFormat="1" applyFont="1">
      <alignment/>
      <protection/>
    </xf>
    <xf numFmtId="0" fontId="1" fillId="0" borderId="0" xfId="92" applyFont="1" applyBorder="1">
      <alignment/>
      <protection/>
    </xf>
    <xf numFmtId="0" fontId="1" fillId="0" borderId="0" xfId="92" applyFont="1" applyBorder="1" applyAlignment="1">
      <alignment horizontal="left"/>
      <protection/>
    </xf>
    <xf numFmtId="188" fontId="1" fillId="0" borderId="0" xfId="92" applyNumberFormat="1" applyFont="1" applyAlignment="1">
      <alignment horizontal="right" indent="1"/>
      <protection/>
    </xf>
    <xf numFmtId="188" fontId="1" fillId="0" borderId="0" xfId="92" applyNumberFormat="1" applyFont="1" applyAlignment="1">
      <alignment horizontal="right" indent="1"/>
      <protection/>
    </xf>
    <xf numFmtId="188" fontId="2" fillId="0" borderId="0" xfId="92" applyNumberFormat="1" applyFont="1" applyAlignment="1">
      <alignment horizontal="right" indent="1"/>
      <protection/>
    </xf>
    <xf numFmtId="0" fontId="2" fillId="0" borderId="12" xfId="92" applyFont="1" applyBorder="1" applyAlignment="1">
      <alignment vertical="center" wrapText="1"/>
      <protection/>
    </xf>
    <xf numFmtId="189" fontId="11" fillId="0" borderId="11" xfId="92" applyNumberFormat="1" applyFont="1" applyBorder="1" applyAlignment="1">
      <alignment vertical="top"/>
      <protection/>
    </xf>
    <xf numFmtId="0" fontId="11" fillId="0" borderId="11" xfId="92" applyFont="1" applyBorder="1" applyAlignment="1">
      <alignment horizontal="left" vertical="top"/>
      <protection/>
    </xf>
    <xf numFmtId="0" fontId="11" fillId="0" borderId="11" xfId="92" applyFont="1" applyBorder="1" applyAlignment="1">
      <alignment horizontal="left" vertical="center" wrapText="1"/>
      <protection/>
    </xf>
    <xf numFmtId="0" fontId="11" fillId="0" borderId="0" xfId="92" applyFont="1">
      <alignment/>
      <protection/>
    </xf>
    <xf numFmtId="188" fontId="11" fillId="0" borderId="11" xfId="92" applyNumberFormat="1" applyFont="1" applyBorder="1" applyAlignment="1">
      <alignment horizontal="right" indent="1"/>
      <protection/>
    </xf>
    <xf numFmtId="0" fontId="11" fillId="0" borderId="11" xfId="92" applyFont="1" applyBorder="1" applyAlignment="1">
      <alignment horizontal="left" wrapText="1"/>
      <protection/>
    </xf>
    <xf numFmtId="189" fontId="1" fillId="0" borderId="0" xfId="92" applyNumberFormat="1" applyFont="1" applyBorder="1" applyAlignment="1">
      <alignment vertical="top"/>
      <protection/>
    </xf>
    <xf numFmtId="0" fontId="1" fillId="0" borderId="0" xfId="92" applyFont="1">
      <alignment/>
      <protection/>
    </xf>
    <xf numFmtId="188" fontId="1" fillId="0" borderId="0" xfId="92" applyNumberFormat="1" applyFont="1" applyAlignment="1">
      <alignment horizontal="left"/>
      <protection/>
    </xf>
    <xf numFmtId="188" fontId="1" fillId="0" borderId="0" xfId="92" applyNumberFormat="1" applyFont="1" applyAlignment="1">
      <alignment horizontal="right"/>
      <protection/>
    </xf>
    <xf numFmtId="188" fontId="1" fillId="0" borderId="0" xfId="0" applyNumberFormat="1" applyFont="1" applyAlignment="1">
      <alignment horizontal="right"/>
    </xf>
    <xf numFmtId="0" fontId="6" fillId="0" borderId="0" xfId="98" applyFont="1">
      <alignment/>
      <protection/>
    </xf>
    <xf numFmtId="0" fontId="22" fillId="0" borderId="0" xfId="98" applyFont="1">
      <alignment/>
      <protection/>
    </xf>
    <xf numFmtId="188" fontId="11" fillId="0" borderId="11" xfId="92" applyNumberFormat="1" applyFont="1" applyFill="1" applyBorder="1" applyAlignment="1">
      <alignment horizontal="right" vertical="center" indent="1"/>
      <protection/>
    </xf>
    <xf numFmtId="188" fontId="11" fillId="0" borderId="11" xfId="92" applyNumberFormat="1" applyFont="1" applyBorder="1" applyAlignment="1">
      <alignment horizontal="right" vertical="center" indent="1"/>
      <protection/>
    </xf>
    <xf numFmtId="193" fontId="6" fillId="0" borderId="0" xfId="98" applyNumberFormat="1" applyFont="1">
      <alignment/>
      <protection/>
    </xf>
    <xf numFmtId="4" fontId="6" fillId="0" borderId="0" xfId="98" applyNumberFormat="1" applyFont="1">
      <alignment/>
      <protection/>
    </xf>
    <xf numFmtId="0" fontId="23" fillId="0" borderId="0" xfId="98" applyFont="1">
      <alignment/>
      <protection/>
    </xf>
    <xf numFmtId="193" fontId="22" fillId="0" borderId="0" xfId="98" applyNumberFormat="1" applyFont="1">
      <alignment/>
      <protection/>
    </xf>
    <xf numFmtId="49" fontId="7" fillId="0" borderId="11" xfId="98" applyNumberFormat="1" applyFont="1" applyBorder="1" applyAlignment="1">
      <alignment horizontal="left" vertical="center" wrapText="1"/>
      <protection/>
    </xf>
    <xf numFmtId="49" fontId="7" fillId="0" borderId="11" xfId="98" applyNumberFormat="1" applyFont="1" applyBorder="1" applyAlignment="1">
      <alignment vertical="center" wrapText="1"/>
      <protection/>
    </xf>
    <xf numFmtId="49" fontId="7" fillId="38" borderId="11" xfId="98" applyNumberFormat="1" applyFont="1" applyFill="1" applyBorder="1" applyAlignment="1">
      <alignment vertical="center" wrapText="1"/>
      <protection/>
    </xf>
    <xf numFmtId="49" fontId="2" fillId="0" borderId="11" xfId="98" applyNumberFormat="1" applyFont="1" applyBorder="1" applyAlignment="1">
      <alignment horizontal="center" vertical="center" wrapText="1"/>
      <protection/>
    </xf>
    <xf numFmtId="0" fontId="2" fillId="36" borderId="11" xfId="98" applyFont="1" applyFill="1" applyBorder="1" applyAlignment="1">
      <alignment vertical="center" wrapText="1"/>
      <protection/>
    </xf>
    <xf numFmtId="188" fontId="2" fillId="36" borderId="11" xfId="98" applyNumberFormat="1" applyFont="1" applyFill="1" applyBorder="1" applyAlignment="1">
      <alignment/>
      <protection/>
    </xf>
    <xf numFmtId="188" fontId="1" fillId="0" borderId="0" xfId="92" applyNumberFormat="1" applyFont="1" applyAlignment="1">
      <alignment horizontal="right" vertical="center"/>
      <protection/>
    </xf>
    <xf numFmtId="0" fontId="18" fillId="0" borderId="0" xfId="95" applyFont="1" applyAlignment="1">
      <alignment horizontal="left" indent="32"/>
      <protection/>
    </xf>
    <xf numFmtId="188" fontId="1" fillId="0" borderId="0" xfId="99" applyNumberFormat="1" applyFont="1" applyAlignment="1">
      <alignment horizontal="left"/>
      <protection/>
    </xf>
    <xf numFmtId="0" fontId="18" fillId="0" borderId="0" xfId="97" applyFont="1" applyFill="1" applyAlignment="1">
      <alignment horizontal="left" vertical="center"/>
      <protection/>
    </xf>
    <xf numFmtId="0" fontId="16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center" wrapText="1"/>
    </xf>
    <xf numFmtId="188" fontId="9" fillId="0" borderId="0" xfId="97" applyNumberFormat="1" applyFont="1" applyFill="1" applyAlignment="1">
      <alignment horizontal="right" vertical="center"/>
      <protection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0" fillId="0" borderId="11" xfId="98" applyBorder="1">
      <alignment/>
      <protection/>
    </xf>
    <xf numFmtId="0" fontId="0" fillId="0" borderId="11" xfId="98" applyBorder="1" applyAlignment="1">
      <alignment vertical="center"/>
      <protection/>
    </xf>
    <xf numFmtId="0" fontId="0" fillId="0" borderId="11" xfId="98" applyBorder="1" applyAlignment="1">
      <alignment vertical="center" wrapText="1"/>
      <protection/>
    </xf>
    <xf numFmtId="0" fontId="0" fillId="0" borderId="11" xfId="98" applyFont="1" applyBorder="1" applyAlignment="1">
      <alignment vertical="center" wrapText="1"/>
      <protection/>
    </xf>
    <xf numFmtId="4" fontId="16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center"/>
    </xf>
    <xf numFmtId="188" fontId="82" fillId="39" borderId="11" xfId="97" applyNumberFormat="1" applyFont="1" applyFill="1" applyBorder="1" applyAlignment="1">
      <alignment horizontal="right" vertical="center" wrapText="1" indent="1"/>
      <protection/>
    </xf>
    <xf numFmtId="188" fontId="82" fillId="0" borderId="11" xfId="97" applyNumberFormat="1" applyFont="1" applyFill="1" applyBorder="1" applyAlignment="1">
      <alignment horizontal="right" vertical="center" wrapText="1" indent="1"/>
      <protection/>
    </xf>
    <xf numFmtId="188" fontId="83" fillId="0" borderId="11" xfId="97" applyNumberFormat="1" applyFont="1" applyFill="1" applyBorder="1" applyAlignment="1">
      <alignment horizontal="right" vertical="center" wrapText="1"/>
      <protection/>
    </xf>
    <xf numFmtId="0" fontId="10" fillId="0" borderId="0" xfId="97" applyFont="1" applyFill="1" applyBorder="1" applyAlignment="1">
      <alignment horizontal="center"/>
      <protection/>
    </xf>
    <xf numFmtId="0" fontId="10" fillId="0" borderId="11" xfId="97" applyFont="1" applyFill="1" applyBorder="1" applyAlignment="1">
      <alignment wrapText="1"/>
      <protection/>
    </xf>
    <xf numFmtId="0" fontId="10" fillId="0" borderId="11" xfId="97" applyFont="1" applyFill="1" applyBorder="1" applyAlignment="1">
      <alignment horizontal="center" wrapText="1"/>
      <protection/>
    </xf>
    <xf numFmtId="188" fontId="10" fillId="0" borderId="11" xfId="97" applyNumberFormat="1" applyFont="1" applyFill="1" applyBorder="1" applyAlignment="1">
      <alignment horizontal="right" wrapText="1"/>
      <protection/>
    </xf>
    <xf numFmtId="190" fontId="10" fillId="0" borderId="11" xfId="97" applyNumberFormat="1" applyFont="1" applyFill="1" applyBorder="1" applyAlignment="1">
      <alignment horizontal="right" wrapText="1"/>
      <protection/>
    </xf>
    <xf numFmtId="0" fontId="10" fillId="0" borderId="0" xfId="97" applyFont="1" applyFill="1" applyAlignment="1">
      <alignment horizontal="center"/>
      <protection/>
    </xf>
    <xf numFmtId="0" fontId="16" fillId="0" borderId="11" xfId="0" applyFont="1" applyBorder="1" applyAlignment="1">
      <alignment vertical="center" wrapText="1"/>
    </xf>
    <xf numFmtId="0" fontId="9" fillId="0" borderId="11" xfId="97" applyFont="1" applyFill="1" applyBorder="1" applyAlignment="1">
      <alignment vertical="center" wrapText="1"/>
      <protection/>
    </xf>
    <xf numFmtId="0" fontId="16" fillId="39" borderId="11" xfId="9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97" applyFont="1" applyFill="1" applyAlignment="1">
      <alignment vertical="center"/>
      <protection/>
    </xf>
    <xf numFmtId="0" fontId="1" fillId="0" borderId="0" xfId="97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16" fillId="0" borderId="0" xfId="97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38" fontId="1" fillId="0" borderId="0" xfId="97" applyNumberFormat="1" applyFont="1" applyFill="1" applyAlignment="1">
      <alignment vertical="center"/>
      <protection/>
    </xf>
    <xf numFmtId="38" fontId="1" fillId="0" borderId="0" xfId="97" applyNumberFormat="1" applyFont="1" applyFill="1" applyAlignment="1">
      <alignment horizontal="left" vertical="center"/>
      <protection/>
    </xf>
    <xf numFmtId="38" fontId="24" fillId="0" borderId="0" xfId="97" applyNumberFormat="1" applyFont="1" applyFill="1" applyAlignment="1">
      <alignment vertical="center"/>
      <protection/>
    </xf>
    <xf numFmtId="0" fontId="2" fillId="0" borderId="0" xfId="97" applyFont="1" applyFill="1" applyAlignment="1">
      <alignment horizontal="center"/>
      <protection/>
    </xf>
    <xf numFmtId="0" fontId="7" fillId="0" borderId="0" xfId="0" applyFont="1" applyAlignment="1">
      <alignment/>
    </xf>
    <xf numFmtId="0" fontId="11" fillId="0" borderId="12" xfId="0" applyNumberFormat="1" applyFont="1" applyFill="1" applyBorder="1" applyAlignment="1">
      <alignment horizontal="left" vertical="center" wrapText="1"/>
    </xf>
    <xf numFmtId="0" fontId="16" fillId="0" borderId="11" xfId="96" applyFont="1" applyBorder="1" applyAlignment="1">
      <alignment horizontal="left" vertical="center" wrapText="1"/>
      <protection/>
    </xf>
    <xf numFmtId="188" fontId="16" fillId="0" borderId="11" xfId="97" applyNumberFormat="1" applyFont="1" applyFill="1" applyBorder="1" applyAlignment="1">
      <alignment horizontal="center" vertical="center" wrapText="1"/>
      <protection/>
    </xf>
    <xf numFmtId="188" fontId="16" fillId="0" borderId="11" xfId="0" applyNumberFormat="1" applyFont="1" applyBorder="1" applyAlignment="1">
      <alignment horizontal="center" vertical="center"/>
    </xf>
    <xf numFmtId="0" fontId="11" fillId="0" borderId="11" xfId="97" applyFont="1" applyFill="1" applyBorder="1" applyAlignment="1">
      <alignment/>
      <protection/>
    </xf>
    <xf numFmtId="0" fontId="25" fillId="0" borderId="11" xfId="93" applyFont="1" applyBorder="1" applyAlignment="1">
      <alignment horizontal="left" vertical="center" wrapText="1"/>
      <protection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11" xfId="0" applyFont="1" applyBorder="1" applyAlignment="1">
      <alignment horizontal="center" vertical="center" wrapText="1"/>
    </xf>
    <xf numFmtId="0" fontId="86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11" xfId="97" applyFont="1" applyFill="1" applyBorder="1" applyAlignment="1">
      <alignment horizontal="center" vertical="center" wrapText="1"/>
      <protection/>
    </xf>
    <xf numFmtId="0" fontId="10" fillId="0" borderId="0" xfId="96" applyFont="1" applyBorder="1" applyAlignment="1">
      <alignment vertical="center" wrapText="1"/>
      <protection/>
    </xf>
    <xf numFmtId="188" fontId="6" fillId="0" borderId="0" xfId="98" applyNumberFormat="1" applyFont="1">
      <alignment/>
      <protection/>
    </xf>
    <xf numFmtId="188" fontId="22" fillId="0" borderId="0" xfId="98" applyNumberFormat="1" applyFont="1">
      <alignment/>
      <protection/>
    </xf>
    <xf numFmtId="0" fontId="9" fillId="0" borderId="16" xfId="96" applyFont="1" applyBorder="1" applyAlignment="1">
      <alignment horizontal="center" vertical="center" wrapText="1"/>
      <protection/>
    </xf>
    <xf numFmtId="0" fontId="9" fillId="0" borderId="16" xfId="96" applyFont="1" applyBorder="1" applyAlignment="1">
      <alignment horizontal="left" vertical="center" wrapText="1"/>
      <protection/>
    </xf>
    <xf numFmtId="0" fontId="16" fillId="0" borderId="0" xfId="92" applyFont="1">
      <alignment/>
      <protection/>
    </xf>
    <xf numFmtId="189" fontId="11" fillId="0" borderId="11" xfId="92" applyNumberFormat="1" applyFont="1" applyBorder="1" applyAlignment="1">
      <alignment vertical="center" wrapText="1"/>
      <protection/>
    </xf>
    <xf numFmtId="188" fontId="11" fillId="0" borderId="11" xfId="92" applyNumberFormat="1" applyFont="1" applyFill="1" applyBorder="1" applyAlignment="1">
      <alignment horizontal="right" vertical="center" wrapText="1" indent="1"/>
      <protection/>
    </xf>
    <xf numFmtId="0" fontId="11" fillId="0" borderId="0" xfId="92" applyFont="1" applyAlignment="1">
      <alignment vertical="center" wrapText="1"/>
      <protection/>
    </xf>
    <xf numFmtId="189" fontId="16" fillId="0" borderId="11" xfId="92" applyNumberFormat="1" applyFont="1" applyBorder="1" applyAlignment="1">
      <alignment vertical="top"/>
      <protection/>
    </xf>
    <xf numFmtId="0" fontId="16" fillId="0" borderId="11" xfId="92" applyFont="1" applyBorder="1" applyAlignment="1">
      <alignment horizontal="left" vertical="top"/>
      <protection/>
    </xf>
    <xf numFmtId="0" fontId="16" fillId="0" borderId="11" xfId="92" applyFont="1" applyBorder="1" applyAlignment="1">
      <alignment horizontal="left" vertical="center" wrapText="1"/>
      <protection/>
    </xf>
    <xf numFmtId="188" fontId="82" fillId="0" borderId="11" xfId="92" applyNumberFormat="1" applyFont="1" applyBorder="1" applyAlignment="1">
      <alignment horizontal="right" vertical="center" indent="1"/>
      <protection/>
    </xf>
    <xf numFmtId="188" fontId="82" fillId="0" borderId="11" xfId="0" applyNumberFormat="1" applyFont="1" applyBorder="1" applyAlignment="1">
      <alignment horizontal="right" vertical="center" indent="1"/>
    </xf>
    <xf numFmtId="188" fontId="16" fillId="0" borderId="11" xfId="92" applyNumberFormat="1" applyFont="1" applyBorder="1" applyAlignment="1">
      <alignment horizontal="right" vertical="center" indent="1"/>
      <protection/>
    </xf>
    <xf numFmtId="49" fontId="16" fillId="0" borderId="22" xfId="0" applyNumberFormat="1" applyFont="1" applyBorder="1" applyAlignment="1">
      <alignment horizontal="left" vertical="center" wrapText="1"/>
    </xf>
    <xf numFmtId="18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right" vertical="center" indent="1"/>
    </xf>
    <xf numFmtId="189" fontId="16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188" fontId="11" fillId="0" borderId="11" xfId="92" applyNumberFormat="1" applyFont="1" applyFill="1" applyBorder="1" applyAlignment="1">
      <alignment horizontal="right" indent="1"/>
      <protection/>
    </xf>
    <xf numFmtId="0" fontId="26" fillId="0" borderId="0" xfId="92" applyFont="1">
      <alignment/>
      <protection/>
    </xf>
    <xf numFmtId="189" fontId="26" fillId="0" borderId="11" xfId="92" applyNumberFormat="1" applyFont="1" applyBorder="1" applyAlignment="1">
      <alignment vertical="top"/>
      <protection/>
    </xf>
    <xf numFmtId="0" fontId="26" fillId="0" borderId="11" xfId="92" applyFont="1" applyBorder="1" applyAlignment="1">
      <alignment horizontal="left" vertical="top"/>
      <protection/>
    </xf>
    <xf numFmtId="188" fontId="26" fillId="0" borderId="11" xfId="92" applyNumberFormat="1" applyFont="1" applyFill="1" applyBorder="1" applyAlignment="1">
      <alignment horizontal="right" indent="1"/>
      <protection/>
    </xf>
    <xf numFmtId="188" fontId="82" fillId="0" borderId="11" xfId="92" applyNumberFormat="1" applyFont="1" applyFill="1" applyBorder="1" applyAlignment="1">
      <alignment horizontal="right" indent="1"/>
      <protection/>
    </xf>
    <xf numFmtId="0" fontId="26" fillId="0" borderId="11" xfId="92" applyFont="1" applyBorder="1" applyAlignment="1">
      <alignment horizontal="left" vertical="center" wrapText="1"/>
      <protection/>
    </xf>
    <xf numFmtId="188" fontId="82" fillId="0" borderId="11" xfId="92" applyNumberFormat="1" applyFont="1" applyFill="1" applyBorder="1" applyAlignment="1">
      <alignment horizontal="right" vertical="center" indent="1"/>
      <protection/>
    </xf>
    <xf numFmtId="0" fontId="26" fillId="0" borderId="11" xfId="92" applyFont="1" applyBorder="1" applyAlignment="1">
      <alignment vertical="top" wrapText="1"/>
      <protection/>
    </xf>
    <xf numFmtId="188" fontId="82" fillId="0" borderId="11" xfId="92" applyNumberFormat="1" applyFont="1" applyBorder="1" applyAlignment="1">
      <alignment horizontal="right" indent="1"/>
      <protection/>
    </xf>
    <xf numFmtId="188" fontId="82" fillId="0" borderId="11" xfId="0" applyNumberFormat="1" applyFont="1" applyBorder="1" applyAlignment="1">
      <alignment horizontal="right" indent="1"/>
    </xf>
    <xf numFmtId="0" fontId="16" fillId="0" borderId="11" xfId="92" applyFont="1" applyFill="1" applyBorder="1" applyAlignment="1">
      <alignment horizontal="left" vertical="top"/>
      <protection/>
    </xf>
    <xf numFmtId="0" fontId="16" fillId="0" borderId="11" xfId="92" applyFont="1" applyFill="1" applyBorder="1" applyAlignment="1">
      <alignment horizontal="left" vertical="center" wrapText="1"/>
      <protection/>
    </xf>
    <xf numFmtId="188" fontId="16" fillId="0" borderId="11" xfId="92" applyNumberFormat="1" applyFont="1" applyBorder="1" applyAlignment="1">
      <alignment horizontal="right" indent="1"/>
      <protection/>
    </xf>
    <xf numFmtId="189" fontId="11" fillId="0" borderId="11" xfId="92" applyNumberFormat="1" applyFont="1" applyBorder="1" applyAlignment="1">
      <alignment vertical="center"/>
      <protection/>
    </xf>
    <xf numFmtId="0" fontId="11" fillId="0" borderId="11" xfId="92" applyFont="1" applyFill="1" applyBorder="1" applyAlignment="1">
      <alignment horizontal="left" vertical="center" wrapText="1"/>
      <protection/>
    </xf>
    <xf numFmtId="0" fontId="11" fillId="0" borderId="0" xfId="92" applyFont="1" applyAlignment="1">
      <alignment vertical="center"/>
      <protection/>
    </xf>
    <xf numFmtId="189" fontId="26" fillId="0" borderId="11" xfId="92" applyNumberFormat="1" applyFont="1" applyBorder="1" applyAlignment="1">
      <alignment vertical="center" wrapText="1"/>
      <protection/>
    </xf>
    <xf numFmtId="188" fontId="26" fillId="0" borderId="11" xfId="92" applyNumberFormat="1" applyFont="1" applyFill="1" applyBorder="1" applyAlignment="1">
      <alignment horizontal="right" vertical="center" wrapText="1" indent="1"/>
      <protection/>
    </xf>
    <xf numFmtId="2" fontId="26" fillId="0" borderId="0" xfId="92" applyNumberFormat="1" applyFont="1" applyAlignment="1">
      <alignment horizontal="left" vertical="center" wrapText="1"/>
      <protection/>
    </xf>
    <xf numFmtId="189" fontId="16" fillId="0" borderId="11" xfId="92" applyNumberFormat="1" applyFont="1" applyBorder="1" applyAlignment="1">
      <alignment vertical="center"/>
      <protection/>
    </xf>
    <xf numFmtId="0" fontId="16" fillId="0" borderId="0" xfId="92" applyFont="1" applyAlignment="1">
      <alignment vertical="center"/>
      <protection/>
    </xf>
    <xf numFmtId="189" fontId="26" fillId="0" borderId="11" xfId="92" applyNumberFormat="1" applyFont="1" applyBorder="1" applyAlignment="1">
      <alignment vertical="center"/>
      <protection/>
    </xf>
    <xf numFmtId="0" fontId="26" fillId="0" borderId="11" xfId="92" applyFont="1" applyFill="1" applyBorder="1" applyAlignment="1">
      <alignment horizontal="left" vertical="center" wrapText="1"/>
      <protection/>
    </xf>
    <xf numFmtId="0" fontId="26" fillId="0" borderId="0" xfId="92" applyFont="1" applyAlignment="1">
      <alignment vertical="center"/>
      <protection/>
    </xf>
    <xf numFmtId="188" fontId="26" fillId="0" borderId="11" xfId="92" applyNumberFormat="1" applyFont="1" applyBorder="1" applyAlignment="1">
      <alignment horizontal="right" vertical="center" wrapText="1" indent="1"/>
      <protection/>
    </xf>
    <xf numFmtId="0" fontId="26" fillId="0" borderId="0" xfId="92" applyFont="1" applyAlignment="1">
      <alignment vertical="center" wrapText="1"/>
      <protection/>
    </xf>
    <xf numFmtId="0" fontId="16" fillId="0" borderId="11" xfId="92" applyFont="1" applyFill="1" applyBorder="1" applyAlignment="1">
      <alignment vertical="top" wrapText="1"/>
      <protection/>
    </xf>
    <xf numFmtId="0" fontId="11" fillId="0" borderId="11" xfId="92" applyFont="1" applyFill="1" applyBorder="1" applyAlignment="1">
      <alignment horizontal="left" vertical="top"/>
      <protection/>
    </xf>
    <xf numFmtId="0" fontId="16" fillId="0" borderId="11" xfId="92" applyFont="1" applyFill="1" applyBorder="1" applyAlignment="1">
      <alignment horizontal="left" vertical="top" wrapText="1"/>
      <protection/>
    </xf>
    <xf numFmtId="188" fontId="11" fillId="0" borderId="11" xfId="92" applyNumberFormat="1" applyFont="1" applyBorder="1" applyAlignment="1">
      <alignment horizontal="right" vertical="center" wrapText="1" indent="1"/>
      <protection/>
    </xf>
    <xf numFmtId="189" fontId="16" fillId="0" borderId="11" xfId="92" applyNumberFormat="1" applyFont="1" applyBorder="1" applyAlignment="1">
      <alignment/>
      <protection/>
    </xf>
    <xf numFmtId="0" fontId="11" fillId="0" borderId="11" xfId="92" applyFont="1" applyBorder="1" applyAlignment="1">
      <alignment wrapText="1"/>
      <protection/>
    </xf>
    <xf numFmtId="0" fontId="16" fillId="0" borderId="11" xfId="92" applyFont="1" applyBorder="1" applyAlignment="1">
      <alignment wrapText="1"/>
      <protection/>
    </xf>
    <xf numFmtId="188" fontId="16" fillId="0" borderId="11" xfId="92" applyNumberFormat="1" applyFont="1" applyBorder="1" applyAlignment="1">
      <alignment horizontal="right" vertical="center" wrapText="1" indent="1"/>
      <protection/>
    </xf>
    <xf numFmtId="0" fontId="16" fillId="0" borderId="11" xfId="92" applyFont="1" applyBorder="1" applyAlignment="1">
      <alignment horizontal="left" wrapText="1" indent="1"/>
      <protection/>
    </xf>
    <xf numFmtId="188" fontId="82" fillId="0" borderId="11" xfId="92" applyNumberFormat="1" applyFont="1" applyBorder="1" applyAlignment="1">
      <alignment horizontal="right" vertical="center" wrapText="1" indent="1"/>
      <protection/>
    </xf>
    <xf numFmtId="0" fontId="16" fillId="0" borderId="11" xfId="92" applyFont="1" applyBorder="1" applyAlignment="1">
      <alignment horizontal="left" vertical="center" wrapText="1" indent="1"/>
      <protection/>
    </xf>
    <xf numFmtId="0" fontId="11" fillId="0" borderId="11" xfId="92" applyFont="1" applyBorder="1" applyAlignment="1">
      <alignment horizontal="left" vertical="center"/>
      <protection/>
    </xf>
    <xf numFmtId="0" fontId="26" fillId="0" borderId="11" xfId="92" applyFont="1" applyBorder="1" applyAlignment="1">
      <alignment horizontal="left" vertical="center"/>
      <protection/>
    </xf>
    <xf numFmtId="188" fontId="26" fillId="0" borderId="11" xfId="92" applyNumberFormat="1" applyFont="1" applyBorder="1" applyAlignment="1">
      <alignment horizontal="right" vertical="center" indent="1"/>
      <protection/>
    </xf>
    <xf numFmtId="0" fontId="26" fillId="0" borderId="11" xfId="92" applyFont="1" applyFill="1" applyBorder="1" applyAlignment="1">
      <alignment vertical="center" wrapText="1"/>
      <protection/>
    </xf>
    <xf numFmtId="0" fontId="16" fillId="0" borderId="11" xfId="92" applyFont="1" applyFill="1" applyBorder="1" applyAlignment="1">
      <alignment vertical="center" wrapText="1"/>
      <protection/>
    </xf>
    <xf numFmtId="188" fontId="82" fillId="0" borderId="16" xfId="92" applyNumberFormat="1" applyFont="1" applyBorder="1" applyAlignment="1">
      <alignment horizontal="right" indent="1"/>
      <protection/>
    </xf>
    <xf numFmtId="49" fontId="11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9" fontId="16" fillId="0" borderId="11" xfId="0" applyNumberFormat="1" applyFont="1" applyBorder="1" applyAlignment="1">
      <alignment horizontal="left" vertical="center"/>
    </xf>
    <xf numFmtId="0" fontId="9" fillId="39" borderId="11" xfId="97" applyFont="1" applyFill="1" applyBorder="1" applyAlignment="1">
      <alignment vertical="center" wrapText="1"/>
      <protection/>
    </xf>
    <xf numFmtId="188" fontId="1" fillId="0" borderId="0" xfId="92" applyNumberFormat="1" applyFont="1" applyAlignment="1">
      <alignment horizontal="left" indent="32"/>
      <protection/>
    </xf>
    <xf numFmtId="188" fontId="1" fillId="0" borderId="0" xfId="98" applyNumberFormat="1" applyFont="1" applyAlignment="1">
      <alignment horizontal="left" indent="32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85" fillId="0" borderId="23" xfId="0" applyFont="1" applyBorder="1" applyAlignment="1">
      <alignment vertical="center" wrapText="1"/>
    </xf>
    <xf numFmtId="0" fontId="1" fillId="0" borderId="11" xfId="98" applyFont="1" applyBorder="1" applyAlignment="1">
      <alignment vertical="center" wrapText="1"/>
      <protection/>
    </xf>
    <xf numFmtId="0" fontId="2" fillId="0" borderId="11" xfId="98" applyFont="1" applyBorder="1" applyAlignment="1">
      <alignment vertical="center" wrapText="1"/>
      <protection/>
    </xf>
    <xf numFmtId="188" fontId="2" fillId="40" borderId="11" xfId="98" applyNumberFormat="1" applyFont="1" applyFill="1" applyBorder="1" applyAlignment="1">
      <alignment vertical="center" wrapText="1"/>
      <protection/>
    </xf>
    <xf numFmtId="49" fontId="2" fillId="0" borderId="11" xfId="98" applyNumberFormat="1" applyFont="1" applyBorder="1" applyAlignment="1">
      <alignment horizontal="center" vertical="center"/>
      <protection/>
    </xf>
    <xf numFmtId="0" fontId="2" fillId="0" borderId="11" xfId="98" applyFont="1" applyBorder="1" applyAlignment="1">
      <alignment vertical="center"/>
      <protection/>
    </xf>
    <xf numFmtId="0" fontId="2" fillId="38" borderId="11" xfId="98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38" borderId="11" xfId="98" applyNumberFormat="1" applyFont="1" applyFill="1" applyBorder="1" applyAlignment="1">
      <alignment horizontal="left" vertical="center" wrapText="1"/>
      <protection/>
    </xf>
    <xf numFmtId="188" fontId="87" fillId="40" borderId="11" xfId="98" applyNumberFormat="1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49" fontId="1" fillId="38" borderId="11" xfId="98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98" applyNumberFormat="1" applyFont="1" applyFill="1" applyBorder="1" applyAlignment="1">
      <alignment horizontal="center" vertical="center" wrapText="1"/>
      <protection/>
    </xf>
    <xf numFmtId="188" fontId="88" fillId="40" borderId="11" xfId="98" applyNumberFormat="1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" fillId="38" borderId="11" xfId="98" applyNumberFormat="1" applyFont="1" applyFill="1" applyBorder="1" applyAlignment="1">
      <alignment horizontal="center" vertical="center" wrapText="1"/>
      <protection/>
    </xf>
    <xf numFmtId="49" fontId="2" fillId="38" borderId="11" xfId="98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99" applyNumberFormat="1" applyFont="1" applyBorder="1" applyAlignment="1">
      <alignment horizontal="center" vertical="center" wrapText="1"/>
      <protection/>
    </xf>
    <xf numFmtId="49" fontId="1" fillId="38" borderId="11" xfId="99" applyNumberFormat="1" applyFont="1" applyFill="1" applyBorder="1" applyAlignment="1">
      <alignment horizontal="center" vertical="center" wrapText="1"/>
      <protection/>
    </xf>
    <xf numFmtId="49" fontId="2" fillId="0" borderId="11" xfId="99" applyNumberFormat="1" applyFont="1" applyBorder="1" applyAlignment="1">
      <alignment horizontal="left" vertical="center" wrapText="1"/>
      <protection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1" xfId="0" applyNumberFormat="1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9" fontId="1" fillId="39" borderId="11" xfId="99" applyNumberFormat="1" applyFont="1" applyFill="1" applyBorder="1" applyAlignment="1">
      <alignment horizontal="left" vertical="center" wrapText="1"/>
      <protection/>
    </xf>
    <xf numFmtId="49" fontId="1" fillId="0" borderId="11" xfId="99" applyNumberFormat="1" applyFont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49" fontId="1" fillId="39" borderId="12" xfId="0" applyNumberFormat="1" applyFont="1" applyFill="1" applyBorder="1" applyAlignment="1">
      <alignment horizontal="center" vertical="center"/>
    </xf>
    <xf numFmtId="0" fontId="1" fillId="39" borderId="12" xfId="0" applyNumberFormat="1" applyFont="1" applyFill="1" applyBorder="1" applyAlignment="1">
      <alignment horizontal="left" vertical="center" wrapText="1"/>
    </xf>
    <xf numFmtId="49" fontId="2" fillId="0" borderId="11" xfId="99" applyNumberFormat="1" applyFont="1" applyFill="1" applyBorder="1" applyAlignment="1">
      <alignment horizontal="center" vertical="center" wrapText="1"/>
      <protection/>
    </xf>
    <xf numFmtId="49" fontId="1" fillId="0" borderId="11" xfId="99" applyNumberFormat="1" applyFont="1" applyFill="1" applyBorder="1" applyAlignment="1">
      <alignment horizontal="center" vertical="center" wrapText="1"/>
      <protection/>
    </xf>
    <xf numFmtId="49" fontId="2" fillId="0" borderId="11" xfId="99" applyNumberFormat="1" applyFont="1" applyFill="1" applyBorder="1" applyAlignment="1">
      <alignment horizontal="left" vertical="center" wrapText="1"/>
      <protection/>
    </xf>
    <xf numFmtId="4" fontId="1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49" fontId="2" fillId="0" borderId="11" xfId="98" applyNumberFormat="1" applyFont="1" applyFill="1" applyBorder="1" applyAlignment="1">
      <alignment horizontal="center" vertical="center" wrapText="1"/>
      <protection/>
    </xf>
    <xf numFmtId="49" fontId="2" fillId="0" borderId="11" xfId="98" applyNumberFormat="1" applyFont="1" applyFill="1" applyBorder="1" applyAlignment="1">
      <alignment horizontal="left" vertical="center" wrapText="1"/>
      <protection/>
    </xf>
    <xf numFmtId="188" fontId="2" fillId="40" borderId="11" xfId="98" applyNumberFormat="1" applyFont="1" applyFill="1" applyBorder="1" applyAlignment="1">
      <alignment horizontal="right" vertical="center" wrapText="1"/>
      <protection/>
    </xf>
    <xf numFmtId="49" fontId="1" fillId="0" borderId="11" xfId="98" applyNumberFormat="1" applyFont="1" applyFill="1" applyBorder="1" applyAlignment="1">
      <alignment horizontal="center" vertical="center" wrapText="1"/>
      <protection/>
    </xf>
    <xf numFmtId="188" fontId="87" fillId="40" borderId="11" xfId="98" applyNumberFormat="1" applyFont="1" applyFill="1" applyBorder="1" applyAlignment="1">
      <alignment horizontal="right" vertical="center" wrapText="1"/>
      <protection/>
    </xf>
    <xf numFmtId="188" fontId="89" fillId="40" borderId="11" xfId="98" applyNumberFormat="1" applyFont="1" applyFill="1" applyBorder="1" applyAlignment="1">
      <alignment vertical="center" wrapTex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2" fillId="38" borderId="11" xfId="99" applyNumberFormat="1" applyFont="1" applyFill="1" applyBorder="1" applyAlignment="1">
      <alignment horizontal="center" vertical="center" wrapText="1"/>
      <protection/>
    </xf>
    <xf numFmtId="49" fontId="2" fillId="38" borderId="11" xfId="99" applyNumberFormat="1" applyFont="1" applyFill="1" applyBorder="1" applyAlignment="1">
      <alignment horizontal="left" vertical="center" wrapText="1"/>
      <protection/>
    </xf>
    <xf numFmtId="49" fontId="27" fillId="38" borderId="11" xfId="99" applyNumberFormat="1" applyFont="1" applyFill="1" applyBorder="1" applyAlignment="1">
      <alignment horizontal="center" vertical="center" wrapText="1"/>
      <protection/>
    </xf>
    <xf numFmtId="49" fontId="28" fillId="38" borderId="11" xfId="99" applyNumberFormat="1" applyFont="1" applyFill="1" applyBorder="1" applyAlignment="1">
      <alignment horizontal="left" vertical="center" wrapText="1"/>
      <protection/>
    </xf>
    <xf numFmtId="0" fontId="29" fillId="0" borderId="0" xfId="98" applyFont="1">
      <alignment/>
      <protection/>
    </xf>
    <xf numFmtId="0" fontId="1" fillId="0" borderId="0" xfId="98" applyFont="1">
      <alignment/>
      <protection/>
    </xf>
    <xf numFmtId="0" fontId="16" fillId="0" borderId="0" xfId="98" applyFont="1">
      <alignment/>
      <protection/>
    </xf>
    <xf numFmtId="0" fontId="0" fillId="0" borderId="0" xfId="98" applyAlignment="1">
      <alignment wrapText="1"/>
      <protection/>
    </xf>
    <xf numFmtId="49" fontId="30" fillId="0" borderId="11" xfId="98" applyNumberFormat="1" applyFont="1" applyBorder="1" applyAlignment="1">
      <alignment horizontal="center" vertical="center" wrapText="1"/>
      <protection/>
    </xf>
    <xf numFmtId="0" fontId="31" fillId="0" borderId="0" xfId="98" applyFont="1">
      <alignment/>
      <protection/>
    </xf>
    <xf numFmtId="0" fontId="12" fillId="39" borderId="11" xfId="98" applyFont="1" applyFill="1" applyBorder="1">
      <alignment/>
      <protection/>
    </xf>
    <xf numFmtId="49" fontId="30" fillId="0" borderId="11" xfId="98" applyNumberFormat="1" applyFont="1" applyBorder="1" applyAlignment="1">
      <alignment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0" xfId="98" applyFont="1" applyAlignment="1">
      <alignment vertical="center"/>
      <protection/>
    </xf>
    <xf numFmtId="49" fontId="2" fillId="0" borderId="11" xfId="98" applyNumberFormat="1" applyFont="1" applyBorder="1" applyAlignment="1">
      <alignment vertical="center" wrapText="1"/>
      <protection/>
    </xf>
    <xf numFmtId="0" fontId="2" fillId="0" borderId="23" xfId="98" applyFont="1" applyBorder="1" applyAlignment="1">
      <alignment/>
      <protection/>
    </xf>
    <xf numFmtId="0" fontId="2" fillId="0" borderId="24" xfId="98" applyFont="1" applyBorder="1" applyAlignment="1">
      <alignment/>
      <protection/>
    </xf>
    <xf numFmtId="0" fontId="1" fillId="0" borderId="11" xfId="98" applyFont="1" applyBorder="1" applyAlignment="1">
      <alignment horizontal="center" vertical="center" wrapText="1"/>
      <protection/>
    </xf>
    <xf numFmtId="0" fontId="85" fillId="0" borderId="0" xfId="0" applyFont="1" applyBorder="1" applyAlignment="1">
      <alignment vertical="center" wrapText="1"/>
    </xf>
    <xf numFmtId="0" fontId="1" fillId="0" borderId="23" xfId="98" applyFont="1" applyBorder="1" applyAlignment="1">
      <alignment horizontal="center" vertical="center" wrapText="1"/>
      <protection/>
    </xf>
    <xf numFmtId="188" fontId="1" fillId="39" borderId="11" xfId="98" applyNumberFormat="1" applyFont="1" applyFill="1" applyBorder="1" applyAlignment="1">
      <alignment vertical="center" wrapText="1"/>
      <protection/>
    </xf>
    <xf numFmtId="188" fontId="1" fillId="0" borderId="12" xfId="0" applyNumberFormat="1" applyFont="1" applyBorder="1" applyAlignment="1">
      <alignment horizontal="center" vertical="center" wrapText="1"/>
    </xf>
    <xf numFmtId="0" fontId="6" fillId="39" borderId="12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 wrapText="1"/>
    </xf>
    <xf numFmtId="0" fontId="11" fillId="39" borderId="11" xfId="0" applyFont="1" applyFill="1" applyBorder="1" applyAlignment="1">
      <alignment wrapText="1"/>
    </xf>
    <xf numFmtId="0" fontId="16" fillId="39" borderId="11" xfId="0" applyFont="1" applyFill="1" applyBorder="1" applyAlignment="1">
      <alignment horizontal="left" vertical="center" wrapText="1"/>
    </xf>
    <xf numFmtId="0" fontId="11" fillId="0" borderId="11" xfId="92" applyFont="1" applyBorder="1" applyAlignment="1">
      <alignment vertical="center" wrapText="1"/>
      <protection/>
    </xf>
    <xf numFmtId="18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89" fontId="34" fillId="0" borderId="11" xfId="0" applyNumberFormat="1" applyFont="1" applyBorder="1" applyAlignment="1">
      <alignment vertical="top"/>
    </xf>
    <xf numFmtId="0" fontId="34" fillId="0" borderId="11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center" wrapText="1"/>
    </xf>
    <xf numFmtId="189" fontId="6" fillId="0" borderId="11" xfId="0" applyNumberFormat="1" applyFont="1" applyBorder="1" applyAlignment="1">
      <alignment vertical="top"/>
    </xf>
    <xf numFmtId="49" fontId="84" fillId="39" borderId="25" xfId="94" applyNumberFormat="1" applyFont="1" applyFill="1" applyBorder="1" applyAlignment="1">
      <alignment horizontal="center" vertical="top" wrapText="1"/>
      <protection/>
    </xf>
    <xf numFmtId="0" fontId="84" fillId="39" borderId="25" xfId="94" applyFont="1" applyFill="1" applyBorder="1" applyAlignment="1">
      <alignment horizontal="justify" vertical="top"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center" wrapText="1"/>
    </xf>
    <xf numFmtId="0" fontId="91" fillId="0" borderId="23" xfId="0" applyFont="1" applyBorder="1" applyAlignment="1">
      <alignment vertical="center" wrapText="1"/>
    </xf>
    <xf numFmtId="49" fontId="90" fillId="0" borderId="11" xfId="0" applyNumberFormat="1" applyFont="1" applyBorder="1" applyAlignment="1">
      <alignment horizontal="center" vertical="center"/>
    </xf>
    <xf numFmtId="0" fontId="90" fillId="0" borderId="23" xfId="0" applyFont="1" applyBorder="1" applyAlignment="1">
      <alignment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188" fontId="35" fillId="39" borderId="11" xfId="0" applyNumberFormat="1" applyFont="1" applyFill="1" applyBorder="1" applyAlignment="1">
      <alignment horizontal="right" vertical="center" wrapText="1"/>
    </xf>
    <xf numFmtId="188" fontId="90" fillId="39" borderId="11" xfId="0" applyNumberFormat="1" applyFont="1" applyFill="1" applyBorder="1" applyAlignment="1">
      <alignment vertical="center" wrapText="1"/>
    </xf>
    <xf numFmtId="49" fontId="90" fillId="0" borderId="11" xfId="0" applyNumberFormat="1" applyFont="1" applyBorder="1" applyAlignment="1">
      <alignment horizontal="center"/>
    </xf>
    <xf numFmtId="0" fontId="92" fillId="0" borderId="23" xfId="0" applyFont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left" vertical="center" wrapText="1"/>
    </xf>
    <xf numFmtId="188" fontId="92" fillId="41" borderId="11" xfId="0" applyNumberFormat="1" applyFont="1" applyFill="1" applyBorder="1" applyAlignment="1">
      <alignment horizontal="center" vertical="center" wrapText="1"/>
    </xf>
    <xf numFmtId="188" fontId="92" fillId="41" borderId="11" xfId="0" applyNumberFormat="1" applyFont="1" applyFill="1" applyBorder="1" applyAlignment="1">
      <alignment vertical="center" wrapText="1"/>
    </xf>
    <xf numFmtId="188" fontId="35" fillId="41" borderId="11" xfId="0" applyNumberFormat="1" applyFont="1" applyFill="1" applyBorder="1" applyAlignment="1">
      <alignment horizontal="right" vertical="center" wrapText="1"/>
    </xf>
    <xf numFmtId="188" fontId="92" fillId="41" borderId="11" xfId="0" applyNumberFormat="1" applyFont="1" applyFill="1" applyBorder="1" applyAlignment="1">
      <alignment wrapText="1"/>
    </xf>
    <xf numFmtId="188" fontId="11" fillId="42" borderId="11" xfId="97" applyNumberFormat="1" applyFont="1" applyFill="1" applyBorder="1" applyAlignment="1">
      <alignment horizontal="center" vertical="center" wrapText="1"/>
      <protection/>
    </xf>
    <xf numFmtId="188" fontId="11" fillId="42" borderId="11" xfId="97" applyNumberFormat="1" applyFont="1" applyFill="1" applyBorder="1" applyAlignment="1">
      <alignment horizontal="center" vertical="center"/>
      <protection/>
    </xf>
    <xf numFmtId="188" fontId="11" fillId="42" borderId="11" xfId="97" applyNumberFormat="1" applyFont="1" applyFill="1" applyBorder="1" applyAlignment="1">
      <alignment horizontal="center" wrapText="1"/>
      <protection/>
    </xf>
    <xf numFmtId="188" fontId="11" fillId="42" borderId="11" xfId="97" applyNumberFormat="1" applyFont="1" applyFill="1" applyBorder="1" applyAlignment="1">
      <alignment horizontal="center"/>
      <protection/>
    </xf>
    <xf numFmtId="0" fontId="10" fillId="42" borderId="11" xfId="97" applyFont="1" applyFill="1" applyBorder="1" applyAlignment="1">
      <alignment vertical="center" wrapText="1"/>
      <protection/>
    </xf>
    <xf numFmtId="0" fontId="10" fillId="42" borderId="11" xfId="97" applyFont="1" applyFill="1" applyBorder="1" applyAlignment="1">
      <alignment horizontal="center" vertical="center" wrapText="1"/>
      <protection/>
    </xf>
    <xf numFmtId="188" fontId="10" fillId="42" borderId="11" xfId="97" applyNumberFormat="1" applyFont="1" applyFill="1" applyBorder="1" applyAlignment="1">
      <alignment horizontal="right" vertical="center" wrapText="1"/>
      <protection/>
    </xf>
    <xf numFmtId="4" fontId="11" fillId="42" borderId="11" xfId="0" applyNumberFormat="1" applyFont="1" applyFill="1" applyBorder="1" applyAlignment="1">
      <alignment vertical="center" wrapText="1"/>
    </xf>
    <xf numFmtId="188" fontId="10" fillId="42" borderId="11" xfId="97" applyNumberFormat="1" applyFont="1" applyFill="1" applyBorder="1" applyAlignment="1">
      <alignment horizontal="right" wrapText="1"/>
      <protection/>
    </xf>
    <xf numFmtId="188" fontId="1" fillId="42" borderId="11" xfId="98" applyNumberFormat="1" applyFont="1" applyFill="1" applyBorder="1">
      <alignment/>
      <protection/>
    </xf>
    <xf numFmtId="188" fontId="1" fillId="42" borderId="11" xfId="98" applyNumberFormat="1" applyFont="1" applyFill="1" applyBorder="1" applyAlignment="1">
      <alignment vertical="center" wrapText="1"/>
      <protection/>
    </xf>
    <xf numFmtId="188" fontId="30" fillId="42" borderId="11" xfId="98" applyNumberFormat="1" applyFont="1" applyFill="1" applyBorder="1" applyAlignment="1">
      <alignment vertical="center"/>
      <protection/>
    </xf>
    <xf numFmtId="188" fontId="7" fillId="42" borderId="11" xfId="98" applyNumberFormat="1" applyFont="1" applyFill="1" applyBorder="1" applyAlignment="1">
      <alignment vertical="center" wrapText="1"/>
      <protection/>
    </xf>
    <xf numFmtId="188" fontId="2" fillId="42" borderId="11" xfId="98" applyNumberFormat="1" applyFont="1" applyFill="1" applyBorder="1" applyAlignment="1">
      <alignment vertical="center" wrapText="1"/>
      <protection/>
    </xf>
    <xf numFmtId="188" fontId="2" fillId="42" borderId="11" xfId="98" applyNumberFormat="1" applyFont="1" applyFill="1" applyBorder="1" applyAlignment="1">
      <alignment horizontal="right" vertical="center" wrapText="1"/>
      <protection/>
    </xf>
    <xf numFmtId="188" fontId="93" fillId="42" borderId="11" xfId="98" applyNumberFormat="1" applyFont="1" applyFill="1" applyBorder="1" applyAlignment="1">
      <alignment vertical="center" wrapText="1"/>
      <protection/>
    </xf>
    <xf numFmtId="188" fontId="1" fillId="42" borderId="11" xfId="98" applyNumberFormat="1" applyFont="1" applyFill="1" applyBorder="1" applyAlignment="1">
      <alignment horizontal="right" vertical="center" wrapText="1"/>
      <protection/>
    </xf>
    <xf numFmtId="188" fontId="1" fillId="39" borderId="11" xfId="98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93" fontId="30" fillId="0" borderId="0" xfId="98" applyNumberFormat="1" applyFont="1" applyAlignment="1">
      <alignment horizontal="center" wrapText="1"/>
      <protection/>
    </xf>
    <xf numFmtId="0" fontId="2" fillId="0" borderId="23" xfId="92" applyFont="1" applyBorder="1" applyAlignment="1">
      <alignment horizontal="center" vertical="center"/>
      <protection/>
    </xf>
    <xf numFmtId="0" fontId="2" fillId="0" borderId="24" xfId="92" applyFont="1" applyBorder="1" applyAlignment="1">
      <alignment horizontal="center" vertical="center"/>
      <protection/>
    </xf>
    <xf numFmtId="0" fontId="30" fillId="0" borderId="0" xfId="92" applyFont="1" applyBorder="1" applyAlignment="1">
      <alignment horizontal="left" vertical="center" wrapText="1"/>
      <protection/>
    </xf>
    <xf numFmtId="193" fontId="11" fillId="0" borderId="0" xfId="98" applyNumberFormat="1" applyFont="1" applyAlignment="1">
      <alignment horizontal="left" wrapText="1"/>
      <protection/>
    </xf>
    <xf numFmtId="0" fontId="2" fillId="0" borderId="0" xfId="98" applyFont="1" applyAlignment="1">
      <alignment horizontal="left"/>
      <protection/>
    </xf>
    <xf numFmtId="0" fontId="2" fillId="36" borderId="23" xfId="98" applyFont="1" applyFill="1" applyBorder="1" applyAlignment="1">
      <alignment horizontal="left" wrapText="1"/>
      <protection/>
    </xf>
    <xf numFmtId="0" fontId="2" fillId="36" borderId="24" xfId="98" applyFont="1" applyFill="1" applyBorder="1" applyAlignment="1">
      <alignment horizontal="left" wrapText="1"/>
      <protection/>
    </xf>
    <xf numFmtId="193" fontId="30" fillId="0" borderId="0" xfId="98" applyNumberFormat="1" applyFont="1" applyAlignment="1">
      <alignment horizontal="center" wrapText="1"/>
      <protection/>
    </xf>
    <xf numFmtId="0" fontId="30" fillId="0" borderId="0" xfId="98" applyFont="1" applyAlignment="1">
      <alignment horizontal="left" wrapText="1"/>
      <protection/>
    </xf>
    <xf numFmtId="0" fontId="19" fillId="0" borderId="0" xfId="95" applyFont="1" applyAlignment="1">
      <alignment horizontal="center" vertical="top" wrapText="1"/>
      <protection/>
    </xf>
    <xf numFmtId="3" fontId="2" fillId="0" borderId="0" xfId="0" applyNumberFormat="1" applyFont="1" applyAlignment="1">
      <alignment horizontal="center" vertical="top" wrapText="1"/>
    </xf>
    <xf numFmtId="0" fontId="10" fillId="0" borderId="0" xfId="97" applyFont="1" applyFill="1" applyBorder="1" applyAlignment="1">
      <alignment horizontal="center" vertical="center" wrapText="1"/>
      <protection/>
    </xf>
    <xf numFmtId="0" fontId="9" fillId="0" borderId="12" xfId="96" applyFont="1" applyBorder="1" applyAlignment="1">
      <alignment horizontal="center" vertical="center" wrapText="1"/>
      <protection/>
    </xf>
    <xf numFmtId="0" fontId="9" fillId="0" borderId="16" xfId="96" applyFont="1" applyBorder="1" applyAlignment="1">
      <alignment horizontal="center" vertical="center" wrapText="1"/>
      <protection/>
    </xf>
    <xf numFmtId="0" fontId="9" fillId="0" borderId="12" xfId="96" applyFont="1" applyBorder="1" applyAlignment="1">
      <alignment horizontal="left" vertical="center" wrapText="1"/>
      <protection/>
    </xf>
    <xf numFmtId="0" fontId="9" fillId="0" borderId="16" xfId="96" applyFont="1" applyBorder="1" applyAlignment="1">
      <alignment horizontal="left" vertical="center" wrapText="1"/>
      <protection/>
    </xf>
    <xf numFmtId="0" fontId="10" fillId="0" borderId="23" xfId="96" applyFont="1" applyBorder="1" applyAlignment="1">
      <alignment horizontal="center" vertical="center" wrapText="1"/>
      <protection/>
    </xf>
    <xf numFmtId="0" fontId="10" fillId="0" borderId="26" xfId="96" applyFont="1" applyBorder="1" applyAlignment="1">
      <alignment horizontal="center" vertical="center" wrapText="1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49" fontId="1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97" applyFont="1" applyFill="1" applyBorder="1" applyAlignment="1">
      <alignment horizontal="left" vertical="center" wrapText="1"/>
      <protection/>
    </xf>
    <xf numFmtId="0" fontId="11" fillId="0" borderId="11" xfId="96" applyFont="1" applyBorder="1" applyAlignment="1">
      <alignment horizontal="left" vertical="center" wrapText="1"/>
      <protection/>
    </xf>
    <xf numFmtId="0" fontId="16" fillId="0" borderId="11" xfId="97" applyFont="1" applyFill="1" applyBorder="1" applyAlignment="1">
      <alignment horizontal="center" vertical="center" wrapText="1"/>
      <protection/>
    </xf>
    <xf numFmtId="0" fontId="16" fillId="0" borderId="11" xfId="97" applyFont="1" applyFill="1" applyBorder="1" applyAlignment="1">
      <alignment horizontal="center" vertical="center"/>
      <protection/>
    </xf>
    <xf numFmtId="0" fontId="24" fillId="0" borderId="0" xfId="97" applyFont="1" applyFill="1" applyBorder="1" applyAlignment="1">
      <alignment horizontal="center" vertical="center" wrapText="1"/>
      <protection/>
    </xf>
    <xf numFmtId="0" fontId="1" fillId="0" borderId="11" xfId="96" applyFont="1" applyBorder="1" applyAlignment="1">
      <alignment horizontal="center" vertical="center" wrapText="1"/>
      <protection/>
    </xf>
    <xf numFmtId="0" fontId="94" fillId="0" borderId="0" xfId="0" applyFont="1" applyAlignment="1">
      <alignment horizontal="center" vertical="center" wrapText="1"/>
    </xf>
    <xf numFmtId="10" fontId="11" fillId="0" borderId="11" xfId="92" applyNumberFormat="1" applyFont="1" applyFill="1" applyBorder="1" applyAlignment="1">
      <alignment horizontal="right" vertical="center" indent="1"/>
      <protection/>
    </xf>
    <xf numFmtId="10" fontId="16" fillId="0" borderId="11" xfId="92" applyNumberFormat="1" applyFont="1" applyFill="1" applyBorder="1" applyAlignment="1">
      <alignment horizontal="right" vertical="center" indent="1"/>
      <protection/>
    </xf>
    <xf numFmtId="0" fontId="1" fillId="0" borderId="15" xfId="92" applyFont="1" applyBorder="1" applyAlignment="1">
      <alignment horizontal="center"/>
      <protection/>
    </xf>
    <xf numFmtId="10" fontId="16" fillId="0" borderId="11" xfId="92" applyNumberFormat="1" applyFont="1" applyFill="1" applyBorder="1" applyAlignment="1">
      <alignment horizontal="right" indent="1"/>
      <protection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16" xfId="0" applyNumberFormat="1" applyFont="1" applyBorder="1" applyAlignment="1">
      <alignment horizontal="center" vertical="center" wrapText="1"/>
    </xf>
    <xf numFmtId="10" fontId="16" fillId="0" borderId="11" xfId="0" applyNumberFormat="1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4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6" fillId="0" borderId="0" xfId="97" applyFont="1" applyFill="1" applyAlignment="1">
      <alignment horizontal="center" vertical="center"/>
      <protection/>
    </xf>
    <xf numFmtId="0" fontId="11" fillId="0" borderId="0" xfId="0" applyFont="1" applyAlignment="1">
      <alignment horizont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_Брг_03_3" xfId="95"/>
    <cellStyle name="Обычный_Книга1" xfId="96"/>
    <cellStyle name="Обычный_Последний вариант (30.11.04)" xfId="97"/>
    <cellStyle name="Обычный_функ.стр. 2008 г." xfId="98"/>
    <cellStyle name="Обычный_функ.стр. 2008 г. 2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2"/>
  <sheetViews>
    <sheetView zoomScaleSheetLayoutView="100" zoomScalePageLayoutView="0" workbookViewId="0" topLeftCell="A1">
      <selection activeCell="G8" sqref="G8:G84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7" width="17.28125" style="131" customWidth="1"/>
    <col min="8" max="16384" width="9.140625" style="126" customWidth="1"/>
  </cols>
  <sheetData>
    <row r="1" spans="5:7" ht="15">
      <c r="E1" s="127"/>
      <c r="F1" s="144"/>
      <c r="G1" s="144" t="s">
        <v>123</v>
      </c>
    </row>
    <row r="2" spans="1:4" ht="15" hidden="1">
      <c r="A2" s="129"/>
      <c r="B2" s="129"/>
      <c r="D2" s="130" t="s">
        <v>106</v>
      </c>
    </row>
    <row r="3" spans="1:7" ht="15" hidden="1">
      <c r="A3" s="129"/>
      <c r="B3" s="129"/>
      <c r="D3" s="130" t="s">
        <v>3</v>
      </c>
      <c r="E3" s="132"/>
      <c r="F3" s="132"/>
      <c r="G3" s="132"/>
    </row>
    <row r="4" spans="1:7" ht="15" hidden="1">
      <c r="A4" s="129"/>
      <c r="B4" s="129"/>
      <c r="D4" s="130" t="s">
        <v>55</v>
      </c>
      <c r="E4" s="132"/>
      <c r="F4" s="132"/>
      <c r="G4" s="132"/>
    </row>
    <row r="5" spans="1:7" ht="15" hidden="1">
      <c r="A5" s="129"/>
      <c r="B5" s="129"/>
      <c r="C5" s="130"/>
      <c r="D5" s="143" t="s">
        <v>531</v>
      </c>
      <c r="E5" s="132"/>
      <c r="F5" s="132"/>
      <c r="G5" s="132"/>
    </row>
    <row r="6" spans="1:7" ht="45.75" customHeight="1">
      <c r="A6" s="425" t="s">
        <v>640</v>
      </c>
      <c r="B6" s="425"/>
      <c r="C6" s="425"/>
      <c r="D6" s="425"/>
      <c r="E6" s="425"/>
      <c r="F6" s="425"/>
      <c r="G6" s="126"/>
    </row>
    <row r="7" spans="1:7" ht="15">
      <c r="A7" s="460"/>
      <c r="B7" s="460"/>
      <c r="C7" s="460"/>
      <c r="D7" s="460"/>
      <c r="E7" s="460"/>
      <c r="F7" s="460"/>
      <c r="G7" s="460"/>
    </row>
    <row r="8" spans="1:7" ht="42.75">
      <c r="A8" s="423" t="s">
        <v>38</v>
      </c>
      <c r="B8" s="424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.7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59">
        <f>F9/E9</f>
        <v>1.0027454835101517</v>
      </c>
    </row>
    <row r="10" spans="1:7" s="225" customFormat="1" ht="15.7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59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59">
        <f>F11/E11</f>
        <v>1</v>
      </c>
    </row>
    <row r="12" spans="1:7" s="225" customFormat="1" ht="63">
      <c r="A12" s="229">
        <v>0</v>
      </c>
      <c r="B12" s="230" t="s">
        <v>45</v>
      </c>
      <c r="C12" s="231" t="s">
        <v>362</v>
      </c>
      <c r="D12" s="232">
        <v>545</v>
      </c>
      <c r="E12" s="232">
        <v>627.1</v>
      </c>
      <c r="F12" s="232">
        <v>627.1</v>
      </c>
      <c r="G12" s="459">
        <f aca="true" t="shared" si="0" ref="G12:G75">F12/E12</f>
        <v>1</v>
      </c>
    </row>
    <row r="13" spans="1:7" s="225" customFormat="1" ht="94.5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59" t="e">
        <f t="shared" si="0"/>
        <v>#DIV/0!</v>
      </c>
    </row>
    <row r="14" spans="1:7" s="225" customFormat="1" ht="30" customHeight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59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59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59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59">
        <f t="shared" si="0"/>
        <v>1</v>
      </c>
    </row>
    <row r="18" spans="1:7" s="116" customFormat="1" ht="63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59">
        <f t="shared" si="0"/>
        <v>1</v>
      </c>
    </row>
    <row r="19" spans="1:7" s="116" customFormat="1" ht="78.75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59">
        <f t="shared" si="0"/>
        <v>1</v>
      </c>
    </row>
    <row r="20" spans="1:7" s="116" customFormat="1" ht="63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59">
        <f t="shared" si="0"/>
        <v>1</v>
      </c>
    </row>
    <row r="21" spans="1:7" s="116" customFormat="1" ht="63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59">
        <f t="shared" si="0"/>
        <v>1</v>
      </c>
    </row>
    <row r="22" spans="1:7" s="242" customFormat="1" ht="15.75">
      <c r="A22" s="135">
        <v>0</v>
      </c>
      <c r="B22" s="136" t="s">
        <v>282</v>
      </c>
      <c r="C22" s="137" t="s">
        <v>284</v>
      </c>
      <c r="D22" s="241">
        <f aca="true" t="shared" si="1" ref="D22:G23">SUM(D23)</f>
        <v>0</v>
      </c>
      <c r="E22" s="241">
        <f t="shared" si="1"/>
        <v>0</v>
      </c>
      <c r="F22" s="241">
        <f t="shared" si="1"/>
        <v>0</v>
      </c>
      <c r="G22" s="459" t="e">
        <f t="shared" si="0"/>
        <v>#DIV/0!</v>
      </c>
    </row>
    <row r="23" spans="1:7" s="242" customFormat="1" ht="15.75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59" t="e">
        <f t="shared" si="0"/>
        <v>#DIV/0!</v>
      </c>
    </row>
    <row r="24" spans="1:7" s="225" customFormat="1" ht="15.75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59" t="e">
        <f t="shared" si="0"/>
        <v>#DIV/0!</v>
      </c>
    </row>
    <row r="25" spans="1:7" s="225" customFormat="1" ht="15.7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59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59">
        <f t="shared" si="0"/>
        <v>1</v>
      </c>
    </row>
    <row r="27" spans="1:7" s="225" customFormat="1" ht="47.2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59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59">
        <f t="shared" si="0"/>
        <v>1.0176144942123804</v>
      </c>
    </row>
    <row r="29" spans="1:7" s="225" customFormat="1" ht="15.7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59">
        <f t="shared" si="0"/>
        <v>1</v>
      </c>
    </row>
    <row r="30" spans="1:7" s="225" customFormat="1" ht="15.7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59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59">
        <f t="shared" si="0"/>
        <v>1.0013329778725673</v>
      </c>
    </row>
    <row r="32" spans="1:7" s="242" customFormat="1" ht="31.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59">
        <f t="shared" si="0"/>
        <v>1</v>
      </c>
    </row>
    <row r="33" spans="1:7" s="225" customFormat="1" ht="31.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59">
        <f t="shared" si="0"/>
        <v>1</v>
      </c>
    </row>
    <row r="34" spans="1:7" s="242" customFormat="1" ht="31.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59">
        <f t="shared" si="0"/>
        <v>1.0026164311878598</v>
      </c>
    </row>
    <row r="35" spans="1:7" s="225" customFormat="1" ht="31.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59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59" t="e">
        <f t="shared" si="0"/>
        <v>#DIV/0!</v>
      </c>
    </row>
    <row r="37" spans="1:7" s="225" customFormat="1" ht="31.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59" t="e">
        <f t="shared" si="0"/>
        <v>#DIV/0!</v>
      </c>
    </row>
    <row r="38" spans="1:7" s="225" customFormat="1" ht="47.2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59" t="e">
        <f t="shared" si="0"/>
        <v>#DIV/0!</v>
      </c>
    </row>
    <row r="39" spans="1:7" s="225" customFormat="1" ht="78.7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59" t="e">
        <f t="shared" si="0"/>
        <v>#DIV/0!</v>
      </c>
    </row>
    <row r="40" spans="1:7" s="257" customFormat="1" ht="15.75">
      <c r="A40" s="255">
        <v>670</v>
      </c>
      <c r="B40" s="373" t="s">
        <v>5</v>
      </c>
      <c r="C40" s="237" t="s">
        <v>6</v>
      </c>
      <c r="D40" s="148">
        <f aca="true" t="shared" si="2" ref="D40:G41">SUM(D41)</f>
        <v>0</v>
      </c>
      <c r="E40" s="148">
        <f t="shared" si="2"/>
        <v>8.2</v>
      </c>
      <c r="F40" s="148">
        <f t="shared" si="2"/>
        <v>8.3</v>
      </c>
      <c r="G40" s="459">
        <f t="shared" si="0"/>
        <v>1.0121951219512197</v>
      </c>
    </row>
    <row r="41" spans="1:7" s="260" customFormat="1" ht="31.5">
      <c r="A41" s="258">
        <v>670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59">
        <f t="shared" si="0"/>
        <v>1.0121951219512197</v>
      </c>
    </row>
    <row r="42" spans="1:7" s="262" customFormat="1" ht="31.5">
      <c r="A42" s="261">
        <v>670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59">
        <f t="shared" si="0"/>
        <v>1.0121951219512197</v>
      </c>
    </row>
    <row r="43" spans="1:7" s="228" customFormat="1" ht="15.75" hidden="1">
      <c r="A43" s="226">
        <v>670</v>
      </c>
      <c r="B43" s="256" t="s">
        <v>260</v>
      </c>
      <c r="C43" s="256" t="s">
        <v>261</v>
      </c>
      <c r="D43" s="271">
        <f aca="true" t="shared" si="3" ref="D43:G44">SUM(D44)</f>
        <v>0</v>
      </c>
      <c r="E43" s="271">
        <f t="shared" si="3"/>
        <v>0</v>
      </c>
      <c r="F43" s="271">
        <f t="shared" si="3"/>
        <v>0</v>
      </c>
      <c r="G43" s="459" t="e">
        <f t="shared" si="0"/>
        <v>#DIV/0!</v>
      </c>
    </row>
    <row r="44" spans="1:7" s="267" customFormat="1" ht="31.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59" t="e">
        <f t="shared" si="0"/>
        <v>#DIV/0!</v>
      </c>
    </row>
    <row r="45" spans="1:7" s="225" customFormat="1" ht="15.7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59" t="e">
        <f t="shared" si="0"/>
        <v>#DIV/0!</v>
      </c>
    </row>
    <row r="46" spans="1:7" s="225" customFormat="1" ht="31.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59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59" t="e">
        <f t="shared" si="0"/>
        <v>#DIV/0!</v>
      </c>
    </row>
    <row r="48" spans="1:7" s="225" customFormat="1" ht="78.75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59" t="e">
        <f t="shared" si="0"/>
        <v>#DIV/0!</v>
      </c>
    </row>
    <row r="49" spans="1:7" s="225" customFormat="1" ht="47.2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59" t="e">
        <f t="shared" si="0"/>
        <v>#DIV/0!</v>
      </c>
    </row>
    <row r="50" spans="1:7" s="225" customFormat="1" ht="47.2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59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59" t="e">
        <f t="shared" si="0"/>
        <v>#DIV/0!</v>
      </c>
    </row>
    <row r="52" spans="1:7" s="267" customFormat="1" ht="31.5" hidden="1">
      <c r="A52" s="258">
        <v>670</v>
      </c>
      <c r="B52" s="264" t="s">
        <v>255</v>
      </c>
      <c r="C52" s="264" t="s">
        <v>257</v>
      </c>
      <c r="D52" s="266">
        <f aca="true" t="shared" si="4" ref="D52:G53">SUM(D53)</f>
        <v>0</v>
      </c>
      <c r="E52" s="266">
        <f t="shared" si="4"/>
        <v>0</v>
      </c>
      <c r="F52" s="266">
        <f t="shared" si="4"/>
        <v>0</v>
      </c>
      <c r="G52" s="459" t="e">
        <f t="shared" si="0"/>
        <v>#DIV/0!</v>
      </c>
    </row>
    <row r="53" spans="1:7" s="267" customFormat="1" ht="31.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59" t="e">
        <f t="shared" si="0"/>
        <v>#DIV/0!</v>
      </c>
    </row>
    <row r="54" spans="1:7" s="225" customFormat="1" ht="15.7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59" t="e">
        <f t="shared" si="0"/>
        <v>#DIV/0!</v>
      </c>
    </row>
    <row r="55" spans="1:7" s="138" customFormat="1" ht="15.75">
      <c r="A55" s="135">
        <v>670</v>
      </c>
      <c r="B55" s="136" t="s">
        <v>7</v>
      </c>
      <c r="C55" s="137" t="s">
        <v>8</v>
      </c>
      <c r="D55" s="149">
        <f>SUM(D56,D78,D82)</f>
        <v>6296.5</v>
      </c>
      <c r="E55" s="149">
        <f>SUM(E56,E78,E82)</f>
        <v>6605.4</v>
      </c>
      <c r="F55" s="149">
        <f>SUM(F56,F78,F82)</f>
        <v>6333</v>
      </c>
      <c r="G55" s="459">
        <f t="shared" si="0"/>
        <v>0.9587610137160506</v>
      </c>
    </row>
    <row r="56" spans="1:7" s="228" customFormat="1" ht="31.5">
      <c r="A56" s="226">
        <v>670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59">
        <f t="shared" si="0"/>
        <v>0.9581303124855901</v>
      </c>
    </row>
    <row r="57" spans="1:7" s="228" customFormat="1" ht="31.5">
      <c r="A57" s="226">
        <v>670</v>
      </c>
      <c r="B57" s="137" t="s">
        <v>20</v>
      </c>
      <c r="C57" s="137" t="s">
        <v>21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59">
        <f t="shared" si="0"/>
        <v>0.9546921260104455</v>
      </c>
    </row>
    <row r="58" spans="1:7" s="267" customFormat="1" ht="31.5">
      <c r="A58" s="258">
        <v>670</v>
      </c>
      <c r="B58" s="247" t="s">
        <v>22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59">
        <f t="shared" si="0"/>
        <v>0.9546921260104455</v>
      </c>
    </row>
    <row r="59" spans="1:7" s="225" customFormat="1" ht="31.5">
      <c r="A59" s="229">
        <v>670</v>
      </c>
      <c r="B59" s="230" t="s">
        <v>100</v>
      </c>
      <c r="C59" s="231" t="s">
        <v>51</v>
      </c>
      <c r="D59" s="232">
        <v>272.4</v>
      </c>
      <c r="E59" s="232">
        <v>272.4</v>
      </c>
      <c r="F59" s="232">
        <v>0</v>
      </c>
      <c r="G59" s="459">
        <f t="shared" si="0"/>
        <v>0</v>
      </c>
    </row>
    <row r="60" spans="1:7" s="225" customFormat="1" ht="31.5">
      <c r="A60" s="229">
        <v>670</v>
      </c>
      <c r="B60" s="230" t="s">
        <v>100</v>
      </c>
      <c r="C60" s="231" t="s">
        <v>52</v>
      </c>
      <c r="D60" s="232">
        <v>5739.8</v>
      </c>
      <c r="E60" s="232">
        <v>5739.8</v>
      </c>
      <c r="F60" s="232">
        <v>5739.8</v>
      </c>
      <c r="G60" s="459">
        <f t="shared" si="0"/>
        <v>1</v>
      </c>
    </row>
    <row r="61" spans="1:7" s="225" customFormat="1" ht="31.5">
      <c r="A61" s="261">
        <v>0</v>
      </c>
      <c r="B61" s="378" t="s">
        <v>10</v>
      </c>
      <c r="C61" s="273" t="s">
        <v>13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59">
        <f t="shared" si="0"/>
        <v>1</v>
      </c>
    </row>
    <row r="62" spans="1:7" s="225" customFormat="1" ht="78.75">
      <c r="A62" s="261">
        <v>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59">
        <f t="shared" si="0"/>
        <v>1</v>
      </c>
    </row>
    <row r="63" spans="1:7" s="225" customFormat="1" ht="78.75">
      <c r="A63" s="261">
        <v>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59">
        <f t="shared" si="0"/>
        <v>1</v>
      </c>
    </row>
    <row r="64" spans="1:7" s="225" customFormat="1" ht="15.7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59" t="e">
        <f t="shared" si="0"/>
        <v>#DIV/0!</v>
      </c>
    </row>
    <row r="65" spans="1:7" s="225" customFormat="1" ht="15.75" hidden="1">
      <c r="A65" s="272"/>
      <c r="B65" s="274"/>
      <c r="C65" s="276" t="s">
        <v>244</v>
      </c>
      <c r="D65" s="275"/>
      <c r="E65" s="275"/>
      <c r="F65" s="275"/>
      <c r="G65" s="459" t="e">
        <f t="shared" si="0"/>
        <v>#DIV/0!</v>
      </c>
    </row>
    <row r="66" spans="1:7" s="225" customFormat="1" ht="15.75" hidden="1">
      <c r="A66" s="272"/>
      <c r="B66" s="274"/>
      <c r="C66" s="278" t="s">
        <v>245</v>
      </c>
      <c r="D66" s="275"/>
      <c r="E66" s="275"/>
      <c r="F66" s="275"/>
      <c r="G66" s="459" t="e">
        <f t="shared" si="0"/>
        <v>#DIV/0!</v>
      </c>
    </row>
    <row r="67" spans="1:7" s="225" customFormat="1" ht="15.75">
      <c r="A67" s="272">
        <v>0</v>
      </c>
      <c r="B67" s="273" t="s">
        <v>240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59">
        <f t="shared" si="0"/>
        <v>1</v>
      </c>
    </row>
    <row r="68" spans="1:7" s="225" customFormat="1" ht="15.75">
      <c r="A68" s="272">
        <v>0</v>
      </c>
      <c r="B68" s="274" t="s">
        <v>242</v>
      </c>
      <c r="C68" s="274" t="s">
        <v>532</v>
      </c>
      <c r="D68" s="232">
        <v>180.5</v>
      </c>
      <c r="E68" s="232">
        <v>209.4</v>
      </c>
      <c r="F68" s="232">
        <v>209.4</v>
      </c>
      <c r="G68" s="459">
        <f t="shared" si="0"/>
        <v>1</v>
      </c>
    </row>
    <row r="69" spans="1:7" s="225" customFormat="1" ht="15.7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59" t="e">
        <f t="shared" si="0"/>
        <v>#DIV/0!</v>
      </c>
    </row>
    <row r="70" spans="1:7" s="225" customFormat="1" ht="15.75" hidden="1">
      <c r="A70" s="272"/>
      <c r="B70" s="274"/>
      <c r="C70" s="276" t="s">
        <v>244</v>
      </c>
      <c r="D70" s="275"/>
      <c r="E70" s="275"/>
      <c r="F70" s="275"/>
      <c r="G70" s="459" t="e">
        <f t="shared" si="0"/>
        <v>#DIV/0!</v>
      </c>
    </row>
    <row r="71" spans="1:7" s="225" customFormat="1" ht="15.75" hidden="1">
      <c r="A71" s="272"/>
      <c r="B71" s="274"/>
      <c r="C71" s="278" t="s">
        <v>245</v>
      </c>
      <c r="D71" s="275"/>
      <c r="E71" s="275"/>
      <c r="F71" s="275"/>
      <c r="G71" s="459" t="e">
        <f t="shared" si="0"/>
        <v>#DIV/0!</v>
      </c>
    </row>
    <row r="72" spans="1:7" s="265" customFormat="1" ht="31.5">
      <c r="A72" s="255">
        <v>670</v>
      </c>
      <c r="B72" s="279" t="s">
        <v>24</v>
      </c>
      <c r="C72" s="137" t="s">
        <v>25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59">
        <f t="shared" si="0"/>
        <v>1</v>
      </c>
    </row>
    <row r="73" spans="1:7" s="265" customFormat="1" ht="31.5">
      <c r="A73" s="263">
        <v>670</v>
      </c>
      <c r="B73" s="280" t="s">
        <v>26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59">
        <f t="shared" si="0"/>
        <v>1</v>
      </c>
    </row>
    <row r="74" spans="1:7" s="225" customFormat="1" ht="31.5">
      <c r="A74" s="229">
        <v>670</v>
      </c>
      <c r="B74" s="230" t="s">
        <v>93</v>
      </c>
      <c r="C74" s="231" t="s">
        <v>94</v>
      </c>
      <c r="D74" s="232">
        <v>72.7</v>
      </c>
      <c r="E74" s="232">
        <v>72.7</v>
      </c>
      <c r="F74" s="232">
        <v>72.7</v>
      </c>
      <c r="G74" s="459">
        <f t="shared" si="0"/>
        <v>1</v>
      </c>
    </row>
    <row r="75" spans="1:7" s="225" customFormat="1" ht="31.5">
      <c r="A75" s="258">
        <v>670</v>
      </c>
      <c r="B75" s="282" t="s">
        <v>200</v>
      </c>
      <c r="C75" s="247" t="s">
        <v>246</v>
      </c>
      <c r="D75" s="281">
        <f>SUM(D76:D77)</f>
        <v>31.1</v>
      </c>
      <c r="E75" s="281">
        <f>SUM(E76:E77)</f>
        <v>31.1</v>
      </c>
      <c r="F75" s="281">
        <f>SUM(F76:F77)</f>
        <v>31.1</v>
      </c>
      <c r="G75" s="459">
        <f t="shared" si="0"/>
        <v>1</v>
      </c>
    </row>
    <row r="76" spans="1:7" s="225" customFormat="1" ht="47.25">
      <c r="A76" s="229">
        <v>670</v>
      </c>
      <c r="B76" s="283" t="s">
        <v>199</v>
      </c>
      <c r="C76" s="283" t="s">
        <v>201</v>
      </c>
      <c r="D76" s="232">
        <v>0.5</v>
      </c>
      <c r="E76" s="232">
        <v>0.5</v>
      </c>
      <c r="F76" s="232">
        <v>0.5</v>
      </c>
      <c r="G76" s="459">
        <f aca="true" t="shared" si="5" ref="G76:G84">F76/E76</f>
        <v>1</v>
      </c>
    </row>
    <row r="77" spans="1:7" s="225" customFormat="1" ht="78.75">
      <c r="A77" s="229">
        <v>670</v>
      </c>
      <c r="B77" s="230" t="s">
        <v>247</v>
      </c>
      <c r="C77" s="231" t="s">
        <v>248</v>
      </c>
      <c r="D77" s="232">
        <v>30.6</v>
      </c>
      <c r="E77" s="232">
        <v>30.6</v>
      </c>
      <c r="F77" s="232">
        <v>30.6</v>
      </c>
      <c r="G77" s="459">
        <f t="shared" si="5"/>
        <v>1</v>
      </c>
    </row>
    <row r="78" spans="1:7" s="265" customFormat="1" ht="94.5">
      <c r="A78" s="379">
        <v>670</v>
      </c>
      <c r="B78" s="380" t="s">
        <v>559</v>
      </c>
      <c r="C78" s="237" t="s">
        <v>560</v>
      </c>
      <c r="D78" s="149">
        <f>SUM(D80)</f>
        <v>0</v>
      </c>
      <c r="E78" s="149">
        <f>SUM(E80)</f>
        <v>100</v>
      </c>
      <c r="F78" s="149">
        <f>SUM(F80)</f>
        <v>100</v>
      </c>
      <c r="G78" s="459">
        <f t="shared" si="5"/>
        <v>1</v>
      </c>
    </row>
    <row r="79" spans="1:7" s="265" customFormat="1" ht="54">
      <c r="A79" s="381">
        <v>670</v>
      </c>
      <c r="B79" s="382" t="s">
        <v>561</v>
      </c>
      <c r="C79" s="383" t="s">
        <v>562</v>
      </c>
      <c r="D79" s="281">
        <f aca="true" t="shared" si="6" ref="D79:G80">SUM(D80)</f>
        <v>0</v>
      </c>
      <c r="E79" s="281">
        <f t="shared" si="6"/>
        <v>100</v>
      </c>
      <c r="F79" s="281">
        <f t="shared" si="6"/>
        <v>100</v>
      </c>
      <c r="G79" s="459">
        <f t="shared" si="5"/>
        <v>1</v>
      </c>
    </row>
    <row r="80" spans="1:7" s="265" customFormat="1" ht="40.5">
      <c r="A80" s="381">
        <v>670</v>
      </c>
      <c r="B80" s="382" t="s">
        <v>563</v>
      </c>
      <c r="C80" s="384" t="s">
        <v>564</v>
      </c>
      <c r="D80" s="281">
        <f t="shared" si="6"/>
        <v>0</v>
      </c>
      <c r="E80" s="281">
        <f t="shared" si="6"/>
        <v>100</v>
      </c>
      <c r="F80" s="281">
        <f t="shared" si="6"/>
        <v>100</v>
      </c>
      <c r="G80" s="459">
        <f t="shared" si="5"/>
        <v>1</v>
      </c>
    </row>
    <row r="81" spans="1:7" s="225" customFormat="1" ht="45">
      <c r="A81" s="385">
        <v>670</v>
      </c>
      <c r="B81" s="386" t="s">
        <v>565</v>
      </c>
      <c r="C81" s="387" t="s">
        <v>566</v>
      </c>
      <c r="D81" s="284">
        <v>0</v>
      </c>
      <c r="E81" s="284">
        <v>100</v>
      </c>
      <c r="F81" s="284">
        <v>100</v>
      </c>
      <c r="G81" s="459">
        <f t="shared" si="5"/>
        <v>1</v>
      </c>
    </row>
    <row r="82" spans="1:7" s="287" customFormat="1" ht="31.5">
      <c r="A82" s="236">
        <v>670</v>
      </c>
      <c r="B82" s="285" t="s">
        <v>119</v>
      </c>
      <c r="C82" s="286" t="s">
        <v>121</v>
      </c>
      <c r="D82" s="238">
        <f>SUM(D83)</f>
        <v>0</v>
      </c>
      <c r="E82" s="238">
        <f>SUM(E83)</f>
        <v>-0.5</v>
      </c>
      <c r="F82" s="238">
        <f>SUM(F83)</f>
        <v>-0.5</v>
      </c>
      <c r="G82" s="459">
        <f t="shared" si="5"/>
        <v>1</v>
      </c>
    </row>
    <row r="83" spans="1:7" s="116" customFormat="1" ht="47.25">
      <c r="A83" s="239">
        <v>670</v>
      </c>
      <c r="B83" s="288" t="s">
        <v>120</v>
      </c>
      <c r="C83" s="48" t="s">
        <v>117</v>
      </c>
      <c r="D83" s="233">
        <v>0</v>
      </c>
      <c r="E83" s="233">
        <v>-0.5</v>
      </c>
      <c r="F83" s="233">
        <v>-0.5</v>
      </c>
      <c r="G83" s="459">
        <f t="shared" si="5"/>
        <v>1</v>
      </c>
    </row>
    <row r="84" spans="1:7" s="225" customFormat="1" ht="15.7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59">
        <f t="shared" si="5"/>
        <v>0.9723411157738314</v>
      </c>
    </row>
    <row r="85" spans="1:7" s="128" customFormat="1" ht="15">
      <c r="A85" s="141"/>
      <c r="B85" s="129"/>
      <c r="C85" s="129"/>
      <c r="D85" s="132"/>
      <c r="E85" s="132"/>
      <c r="F85" s="132"/>
      <c r="G85" s="132"/>
    </row>
    <row r="86" spans="1:7" s="128" customFormat="1" ht="15">
      <c r="A86" s="142"/>
      <c r="B86" s="142"/>
      <c r="C86" s="142"/>
      <c r="D86" s="132"/>
      <c r="E86" s="132"/>
      <c r="F86" s="132"/>
      <c r="G86" s="132"/>
    </row>
    <row r="87" spans="1:7" s="128" customFormat="1" ht="15">
      <c r="A87" s="142"/>
      <c r="B87" s="142"/>
      <c r="C87" s="142"/>
      <c r="D87" s="132"/>
      <c r="E87" s="132"/>
      <c r="F87" s="132"/>
      <c r="G87" s="132"/>
    </row>
    <row r="88" spans="1:7" s="128" customFormat="1" ht="15">
      <c r="A88" s="142"/>
      <c r="B88" s="142"/>
      <c r="C88" s="142"/>
      <c r="D88" s="132"/>
      <c r="E88" s="132"/>
      <c r="F88" s="132"/>
      <c r="G88" s="132"/>
    </row>
    <row r="89" spans="1:7" s="128" customFormat="1" ht="15">
      <c r="A89" s="142"/>
      <c r="B89" s="142"/>
      <c r="C89" s="142"/>
      <c r="D89" s="132"/>
      <c r="E89" s="132"/>
      <c r="F89" s="132"/>
      <c r="G89" s="132"/>
    </row>
    <row r="90" spans="1:7" s="128" customFormat="1" ht="15">
      <c r="A90" s="142"/>
      <c r="B90" s="142"/>
      <c r="C90" s="142"/>
      <c r="D90" s="132"/>
      <c r="E90" s="132"/>
      <c r="F90" s="132"/>
      <c r="G90" s="132"/>
    </row>
    <row r="91" spans="1:7" s="128" customFormat="1" ht="15">
      <c r="A91" s="142"/>
      <c r="B91" s="142"/>
      <c r="C91" s="142"/>
      <c r="D91" s="132"/>
      <c r="E91" s="132"/>
      <c r="F91" s="132"/>
      <c r="G91" s="132"/>
    </row>
    <row r="92" spans="1:7" s="128" customFormat="1" ht="15">
      <c r="A92" s="142"/>
      <c r="B92" s="142"/>
      <c r="C92" s="142"/>
      <c r="D92" s="132"/>
      <c r="E92" s="132"/>
      <c r="F92" s="132"/>
      <c r="G92" s="132"/>
    </row>
    <row r="93" spans="1:7" s="128" customFormat="1" ht="15">
      <c r="A93" s="142"/>
      <c r="B93" s="142"/>
      <c r="C93" s="142"/>
      <c r="D93" s="132"/>
      <c r="E93" s="132"/>
      <c r="F93" s="132"/>
      <c r="G93" s="132"/>
    </row>
    <row r="94" spans="1:7" s="128" customFormat="1" ht="15">
      <c r="A94" s="142"/>
      <c r="B94" s="142"/>
      <c r="C94" s="142"/>
      <c r="D94" s="132"/>
      <c r="E94" s="132"/>
      <c r="F94" s="132"/>
      <c r="G94" s="132"/>
    </row>
    <row r="95" spans="1:7" s="128" customFormat="1" ht="15">
      <c r="A95" s="142"/>
      <c r="B95" s="142"/>
      <c r="C95" s="142"/>
      <c r="D95" s="132"/>
      <c r="E95" s="132"/>
      <c r="F95" s="132"/>
      <c r="G95" s="132"/>
    </row>
    <row r="96" spans="1:7" s="128" customFormat="1" ht="15">
      <c r="A96" s="142"/>
      <c r="B96" s="142"/>
      <c r="C96" s="142"/>
      <c r="D96" s="132"/>
      <c r="E96" s="132"/>
      <c r="F96" s="132"/>
      <c r="G96" s="132"/>
    </row>
    <row r="97" spans="1:7" s="128" customFormat="1" ht="15">
      <c r="A97" s="142"/>
      <c r="B97" s="142"/>
      <c r="C97" s="142"/>
      <c r="D97" s="132"/>
      <c r="E97" s="132"/>
      <c r="F97" s="132"/>
      <c r="G97" s="132"/>
    </row>
    <row r="98" spans="1:7" s="128" customFormat="1" ht="15">
      <c r="A98" s="142"/>
      <c r="B98" s="142"/>
      <c r="C98" s="142"/>
      <c r="D98" s="132"/>
      <c r="E98" s="132"/>
      <c r="F98" s="132"/>
      <c r="G98" s="132"/>
    </row>
    <row r="99" spans="1:7" s="128" customFormat="1" ht="15">
      <c r="A99" s="142"/>
      <c r="B99" s="142"/>
      <c r="C99" s="142"/>
      <c r="D99" s="132"/>
      <c r="E99" s="132"/>
      <c r="F99" s="132"/>
      <c r="G99" s="132"/>
    </row>
    <row r="100" spans="1:7" s="128" customFormat="1" ht="15">
      <c r="A100" s="142"/>
      <c r="B100" s="142"/>
      <c r="C100" s="142"/>
      <c r="D100" s="132"/>
      <c r="E100" s="132"/>
      <c r="F100" s="132"/>
      <c r="G100" s="132"/>
    </row>
    <row r="101" spans="1:7" s="128" customFormat="1" ht="15">
      <c r="A101" s="142"/>
      <c r="B101" s="142"/>
      <c r="C101" s="142"/>
      <c r="D101" s="132"/>
      <c r="E101" s="132"/>
      <c r="F101" s="132"/>
      <c r="G101" s="132"/>
    </row>
    <row r="102" spans="1:7" s="128" customFormat="1" ht="15">
      <c r="A102" s="142"/>
      <c r="B102" s="142"/>
      <c r="C102" s="142"/>
      <c r="D102" s="132"/>
      <c r="E102" s="132"/>
      <c r="F102" s="132"/>
      <c r="G102" s="132"/>
    </row>
    <row r="103" spans="1:7" s="128" customFormat="1" ht="15">
      <c r="A103" s="142"/>
      <c r="B103" s="142"/>
      <c r="C103" s="142"/>
      <c r="D103" s="132"/>
      <c r="E103" s="132"/>
      <c r="F103" s="132"/>
      <c r="G103" s="132"/>
    </row>
    <row r="104" spans="1:7" s="128" customFormat="1" ht="15">
      <c r="A104" s="142"/>
      <c r="B104" s="142"/>
      <c r="C104" s="142"/>
      <c r="D104" s="132"/>
      <c r="E104" s="132"/>
      <c r="F104" s="132"/>
      <c r="G104" s="132"/>
    </row>
    <row r="105" spans="1:7" s="128" customFormat="1" ht="15">
      <c r="A105" s="142"/>
      <c r="B105" s="142"/>
      <c r="C105" s="142"/>
      <c r="D105" s="132"/>
      <c r="E105" s="132"/>
      <c r="F105" s="132"/>
      <c r="G105" s="132"/>
    </row>
    <row r="106" spans="1:7" s="128" customFormat="1" ht="15">
      <c r="A106" s="142"/>
      <c r="B106" s="142"/>
      <c r="C106" s="142"/>
      <c r="D106" s="132"/>
      <c r="E106" s="132"/>
      <c r="F106" s="132"/>
      <c r="G106" s="132"/>
    </row>
    <row r="107" spans="1:7" s="128" customFormat="1" ht="15">
      <c r="A107" s="142"/>
      <c r="B107" s="142"/>
      <c r="C107" s="142"/>
      <c r="D107" s="132"/>
      <c r="E107" s="132"/>
      <c r="F107" s="132"/>
      <c r="G107" s="132"/>
    </row>
    <row r="108" spans="1:7" s="128" customFormat="1" ht="15">
      <c r="A108" s="142"/>
      <c r="B108" s="142"/>
      <c r="C108" s="142"/>
      <c r="D108" s="132"/>
      <c r="E108" s="132"/>
      <c r="F108" s="132"/>
      <c r="G108" s="132"/>
    </row>
    <row r="109" spans="1:7" s="128" customFormat="1" ht="15">
      <c r="A109" s="142"/>
      <c r="B109" s="142"/>
      <c r="C109" s="142"/>
      <c r="D109" s="132"/>
      <c r="E109" s="132"/>
      <c r="F109" s="132"/>
      <c r="G109" s="132"/>
    </row>
    <row r="110" spans="1:7" s="128" customFormat="1" ht="15">
      <c r="A110" s="142"/>
      <c r="B110" s="142"/>
      <c r="C110" s="142"/>
      <c r="D110" s="132"/>
      <c r="E110" s="132"/>
      <c r="F110" s="132"/>
      <c r="G110" s="132"/>
    </row>
    <row r="111" spans="1:7" s="128" customFormat="1" ht="15">
      <c r="A111" s="142"/>
      <c r="B111" s="142"/>
      <c r="C111" s="142"/>
      <c r="D111" s="132"/>
      <c r="E111" s="132"/>
      <c r="F111" s="132"/>
      <c r="G111" s="132"/>
    </row>
    <row r="112" spans="1:7" s="128" customFormat="1" ht="15">
      <c r="A112" s="142"/>
      <c r="B112" s="142"/>
      <c r="C112" s="142"/>
      <c r="D112" s="132"/>
      <c r="E112" s="132"/>
      <c r="F112" s="132"/>
      <c r="G112" s="132"/>
    </row>
    <row r="113" spans="1:7" s="128" customFormat="1" ht="15">
      <c r="A113" s="142"/>
      <c r="B113" s="142"/>
      <c r="C113" s="142"/>
      <c r="D113" s="132"/>
      <c r="E113" s="132"/>
      <c r="F113" s="132"/>
      <c r="G113" s="132"/>
    </row>
    <row r="114" spans="1:7" s="128" customFormat="1" ht="15">
      <c r="A114" s="142"/>
      <c r="B114" s="142"/>
      <c r="C114" s="142"/>
      <c r="D114" s="132"/>
      <c r="E114" s="132"/>
      <c r="F114" s="132"/>
      <c r="G114" s="132"/>
    </row>
    <row r="115" spans="1:7" s="128" customFormat="1" ht="15">
      <c r="A115" s="142"/>
      <c r="B115" s="142"/>
      <c r="C115" s="142"/>
      <c r="D115" s="132"/>
      <c r="E115" s="132"/>
      <c r="F115" s="132"/>
      <c r="G115" s="132"/>
    </row>
    <row r="116" spans="1:7" s="128" customFormat="1" ht="15">
      <c r="A116" s="142"/>
      <c r="B116" s="142"/>
      <c r="C116" s="142"/>
      <c r="D116" s="132"/>
      <c r="E116" s="132"/>
      <c r="F116" s="132"/>
      <c r="G116" s="132"/>
    </row>
    <row r="117" spans="1:7" s="128" customFormat="1" ht="15">
      <c r="A117" s="142"/>
      <c r="B117" s="142"/>
      <c r="C117" s="142"/>
      <c r="D117" s="132"/>
      <c r="E117" s="132"/>
      <c r="F117" s="132"/>
      <c r="G117" s="132"/>
    </row>
    <row r="118" spans="1:7" s="128" customFormat="1" ht="15">
      <c r="A118" s="142"/>
      <c r="B118" s="142"/>
      <c r="C118" s="142"/>
      <c r="D118" s="132"/>
      <c r="E118" s="132"/>
      <c r="F118" s="132"/>
      <c r="G118" s="132"/>
    </row>
    <row r="119" spans="1:7" s="128" customFormat="1" ht="15">
      <c r="A119" s="142"/>
      <c r="B119" s="142"/>
      <c r="C119" s="142"/>
      <c r="D119" s="132"/>
      <c r="E119" s="132"/>
      <c r="F119" s="132"/>
      <c r="G119" s="132"/>
    </row>
    <row r="120" spans="1:7" s="128" customFormat="1" ht="15">
      <c r="A120" s="142"/>
      <c r="B120" s="142"/>
      <c r="C120" s="142"/>
      <c r="D120" s="132"/>
      <c r="E120" s="132"/>
      <c r="F120" s="132"/>
      <c r="G120" s="132"/>
    </row>
    <row r="121" spans="1:7" s="128" customFormat="1" ht="15">
      <c r="A121" s="142"/>
      <c r="B121" s="142"/>
      <c r="C121" s="142"/>
      <c r="D121" s="132"/>
      <c r="E121" s="132"/>
      <c r="F121" s="132"/>
      <c r="G121" s="132"/>
    </row>
    <row r="122" spans="1:7" s="128" customFormat="1" ht="15">
      <c r="A122" s="142"/>
      <c r="B122" s="142"/>
      <c r="C122" s="142"/>
      <c r="D122" s="132"/>
      <c r="E122" s="132"/>
      <c r="F122" s="132"/>
      <c r="G122" s="132"/>
    </row>
    <row r="123" spans="1:7" s="128" customFormat="1" ht="15">
      <c r="A123" s="142"/>
      <c r="B123" s="142"/>
      <c r="C123" s="142"/>
      <c r="D123" s="132"/>
      <c r="E123" s="132"/>
      <c r="F123" s="132"/>
      <c r="G123" s="132"/>
    </row>
    <row r="124" spans="1:7" s="128" customFormat="1" ht="15">
      <c r="A124" s="142"/>
      <c r="B124" s="142"/>
      <c r="C124" s="142"/>
      <c r="D124" s="132"/>
      <c r="E124" s="132"/>
      <c r="F124" s="132"/>
      <c r="G124" s="132"/>
    </row>
    <row r="125" spans="1:7" s="128" customFormat="1" ht="15">
      <c r="A125" s="142"/>
      <c r="B125" s="142"/>
      <c r="C125" s="142"/>
      <c r="D125" s="132"/>
      <c r="E125" s="132"/>
      <c r="F125" s="132"/>
      <c r="G125" s="132"/>
    </row>
    <row r="126" spans="1:7" s="128" customFormat="1" ht="15">
      <c r="A126" s="142"/>
      <c r="B126" s="142"/>
      <c r="C126" s="142"/>
      <c r="D126" s="132"/>
      <c r="E126" s="132"/>
      <c r="F126" s="132"/>
      <c r="G126" s="132"/>
    </row>
    <row r="127" spans="1:7" s="128" customFormat="1" ht="15">
      <c r="A127" s="142"/>
      <c r="B127" s="142"/>
      <c r="C127" s="142"/>
      <c r="D127" s="132"/>
      <c r="E127" s="132"/>
      <c r="F127" s="132"/>
      <c r="G127" s="132"/>
    </row>
    <row r="128" spans="1:7" s="128" customFormat="1" ht="15">
      <c r="A128" s="142"/>
      <c r="B128" s="142"/>
      <c r="C128" s="142"/>
      <c r="D128" s="132"/>
      <c r="E128" s="132"/>
      <c r="F128" s="132"/>
      <c r="G128" s="132"/>
    </row>
    <row r="129" spans="1:7" s="128" customFormat="1" ht="15">
      <c r="A129" s="142"/>
      <c r="B129" s="142"/>
      <c r="C129" s="142"/>
      <c r="D129" s="132"/>
      <c r="E129" s="132"/>
      <c r="F129" s="132"/>
      <c r="G129" s="132"/>
    </row>
    <row r="130" spans="1:7" s="128" customFormat="1" ht="15">
      <c r="A130" s="142"/>
      <c r="B130" s="142"/>
      <c r="C130" s="142"/>
      <c r="D130" s="132"/>
      <c r="E130" s="132"/>
      <c r="F130" s="132"/>
      <c r="G130" s="132"/>
    </row>
    <row r="131" spans="1:7" s="128" customFormat="1" ht="15">
      <c r="A131" s="142"/>
      <c r="B131" s="142"/>
      <c r="C131" s="142"/>
      <c r="D131" s="132"/>
      <c r="E131" s="132"/>
      <c r="F131" s="132"/>
      <c r="G131" s="132"/>
    </row>
    <row r="132" spans="1:7" s="128" customFormat="1" ht="15">
      <c r="A132" s="142"/>
      <c r="B132" s="142"/>
      <c r="C132" s="142"/>
      <c r="D132" s="132"/>
      <c r="E132" s="132"/>
      <c r="F132" s="132"/>
      <c r="G132" s="132"/>
    </row>
    <row r="133" spans="1:7" s="128" customFormat="1" ht="15">
      <c r="A133" s="142"/>
      <c r="B133" s="142"/>
      <c r="C133" s="142"/>
      <c r="D133" s="132"/>
      <c r="E133" s="132"/>
      <c r="F133" s="132"/>
      <c r="G133" s="132"/>
    </row>
    <row r="134" spans="1:7" s="128" customFormat="1" ht="15">
      <c r="A134" s="142"/>
      <c r="B134" s="142"/>
      <c r="C134" s="142"/>
      <c r="D134" s="132"/>
      <c r="E134" s="132"/>
      <c r="F134" s="132"/>
      <c r="G134" s="132"/>
    </row>
    <row r="135" spans="1:7" s="128" customFormat="1" ht="15">
      <c r="A135" s="142"/>
      <c r="B135" s="142"/>
      <c r="C135" s="142"/>
      <c r="D135" s="132"/>
      <c r="E135" s="132"/>
      <c r="F135" s="132"/>
      <c r="G135" s="132"/>
    </row>
    <row r="136" spans="1:7" s="128" customFormat="1" ht="15">
      <c r="A136" s="142"/>
      <c r="B136" s="142"/>
      <c r="C136" s="142"/>
      <c r="D136" s="132"/>
      <c r="E136" s="132"/>
      <c r="F136" s="132"/>
      <c r="G136" s="132"/>
    </row>
    <row r="137" spans="1:7" s="128" customFormat="1" ht="15">
      <c r="A137" s="142"/>
      <c r="B137" s="142"/>
      <c r="C137" s="142"/>
      <c r="D137" s="132"/>
      <c r="E137" s="132"/>
      <c r="F137" s="132"/>
      <c r="G137" s="132"/>
    </row>
    <row r="138" spans="1:7" s="128" customFormat="1" ht="15">
      <c r="A138" s="142"/>
      <c r="B138" s="142"/>
      <c r="C138" s="142"/>
      <c r="D138" s="132"/>
      <c r="E138" s="132"/>
      <c r="F138" s="132"/>
      <c r="G138" s="132"/>
    </row>
    <row r="139" spans="1:7" s="128" customFormat="1" ht="15">
      <c r="A139" s="142"/>
      <c r="B139" s="142"/>
      <c r="C139" s="142"/>
      <c r="D139" s="132"/>
      <c r="E139" s="132"/>
      <c r="F139" s="132"/>
      <c r="G139" s="132"/>
    </row>
    <row r="140" spans="1:7" s="128" customFormat="1" ht="15">
      <c r="A140" s="142"/>
      <c r="B140" s="142"/>
      <c r="C140" s="142"/>
      <c r="D140" s="132"/>
      <c r="E140" s="132"/>
      <c r="F140" s="132"/>
      <c r="G140" s="132"/>
    </row>
    <row r="141" spans="1:7" s="128" customFormat="1" ht="15">
      <c r="A141" s="142"/>
      <c r="B141" s="142"/>
      <c r="C141" s="142"/>
      <c r="D141" s="132"/>
      <c r="E141" s="132"/>
      <c r="F141" s="132"/>
      <c r="G141" s="132"/>
    </row>
    <row r="142" spans="1:7" s="128" customFormat="1" ht="15">
      <c r="A142" s="142"/>
      <c r="B142" s="142"/>
      <c r="C142" s="142"/>
      <c r="D142" s="132"/>
      <c r="E142" s="132"/>
      <c r="F142" s="132"/>
      <c r="G142" s="132"/>
    </row>
    <row r="143" spans="1:7" s="128" customFormat="1" ht="15">
      <c r="A143" s="142"/>
      <c r="B143" s="142"/>
      <c r="C143" s="142"/>
      <c r="D143" s="132"/>
      <c r="E143" s="132"/>
      <c r="F143" s="132"/>
      <c r="G143" s="132"/>
    </row>
    <row r="144" spans="1:7" s="128" customFormat="1" ht="15">
      <c r="A144" s="142"/>
      <c r="B144" s="142"/>
      <c r="C144" s="142"/>
      <c r="D144" s="132"/>
      <c r="E144" s="132"/>
      <c r="F144" s="132"/>
      <c r="G144" s="132"/>
    </row>
    <row r="145" spans="1:7" s="128" customFormat="1" ht="15">
      <c r="A145" s="142"/>
      <c r="B145" s="142"/>
      <c r="C145" s="142"/>
      <c r="D145" s="132"/>
      <c r="E145" s="132"/>
      <c r="F145" s="132"/>
      <c r="G145" s="132"/>
    </row>
    <row r="146" spans="1:7" s="128" customFormat="1" ht="15">
      <c r="A146" s="142"/>
      <c r="B146" s="142"/>
      <c r="C146" s="142"/>
      <c r="D146" s="132"/>
      <c r="E146" s="132"/>
      <c r="F146" s="132"/>
      <c r="G146" s="132"/>
    </row>
    <row r="147" spans="1:7" s="128" customFormat="1" ht="15">
      <c r="A147" s="142"/>
      <c r="B147" s="142"/>
      <c r="C147" s="142"/>
      <c r="D147" s="132"/>
      <c r="E147" s="132"/>
      <c r="F147" s="132"/>
      <c r="G147" s="132"/>
    </row>
    <row r="148" spans="1:7" s="128" customFormat="1" ht="15">
      <c r="A148" s="142"/>
      <c r="B148" s="142"/>
      <c r="C148" s="142"/>
      <c r="D148" s="132"/>
      <c r="E148" s="132"/>
      <c r="F148" s="132"/>
      <c r="G148" s="132"/>
    </row>
    <row r="149" spans="1:7" s="128" customFormat="1" ht="15">
      <c r="A149" s="142"/>
      <c r="B149" s="142"/>
      <c r="C149" s="142"/>
      <c r="D149" s="132"/>
      <c r="E149" s="132"/>
      <c r="F149" s="132"/>
      <c r="G149" s="132"/>
    </row>
    <row r="150" spans="1:7" s="128" customFormat="1" ht="15">
      <c r="A150" s="142"/>
      <c r="B150" s="142"/>
      <c r="C150" s="142"/>
      <c r="D150" s="132"/>
      <c r="E150" s="132"/>
      <c r="F150" s="132"/>
      <c r="G150" s="132"/>
    </row>
    <row r="151" spans="1:7" s="128" customFormat="1" ht="15">
      <c r="A151" s="142"/>
      <c r="B151" s="142"/>
      <c r="C151" s="142"/>
      <c r="D151" s="132"/>
      <c r="E151" s="132"/>
      <c r="F151" s="132"/>
      <c r="G151" s="132"/>
    </row>
    <row r="152" spans="1:7" s="128" customFormat="1" ht="15">
      <c r="A152" s="142"/>
      <c r="B152" s="142"/>
      <c r="C152" s="142"/>
      <c r="D152" s="132"/>
      <c r="E152" s="132"/>
      <c r="F152" s="132"/>
      <c r="G152" s="132"/>
    </row>
    <row r="153" spans="1:7" s="128" customFormat="1" ht="15">
      <c r="A153" s="142"/>
      <c r="B153" s="142"/>
      <c r="C153" s="142"/>
      <c r="D153" s="132"/>
      <c r="E153" s="132"/>
      <c r="F153" s="132"/>
      <c r="G153" s="132"/>
    </row>
    <row r="154" spans="1:7" s="128" customFormat="1" ht="15">
      <c r="A154" s="142"/>
      <c r="B154" s="142"/>
      <c r="C154" s="142"/>
      <c r="D154" s="132"/>
      <c r="E154" s="132"/>
      <c r="F154" s="132"/>
      <c r="G154" s="132"/>
    </row>
    <row r="155" spans="1:7" s="128" customFormat="1" ht="15">
      <c r="A155" s="142"/>
      <c r="B155" s="142"/>
      <c r="C155" s="142"/>
      <c r="D155" s="132"/>
      <c r="E155" s="132"/>
      <c r="F155" s="132"/>
      <c r="G155" s="132"/>
    </row>
    <row r="156" spans="1:7" s="128" customFormat="1" ht="15">
      <c r="A156" s="142"/>
      <c r="B156" s="142"/>
      <c r="C156" s="142"/>
      <c r="D156" s="132"/>
      <c r="E156" s="132"/>
      <c r="F156" s="132"/>
      <c r="G156" s="132"/>
    </row>
    <row r="157" spans="1:7" s="128" customFormat="1" ht="15">
      <c r="A157" s="142"/>
      <c r="B157" s="142"/>
      <c r="C157" s="142"/>
      <c r="D157" s="132"/>
      <c r="E157" s="132"/>
      <c r="F157" s="132"/>
      <c r="G157" s="132"/>
    </row>
    <row r="158" spans="1:7" s="128" customFormat="1" ht="15">
      <c r="A158" s="142"/>
      <c r="B158" s="142"/>
      <c r="C158" s="142"/>
      <c r="D158" s="132"/>
      <c r="E158" s="132"/>
      <c r="F158" s="132"/>
      <c r="G158" s="132"/>
    </row>
    <row r="159" spans="1:7" s="128" customFormat="1" ht="15">
      <c r="A159" s="142"/>
      <c r="B159" s="142"/>
      <c r="C159" s="142"/>
      <c r="D159" s="132"/>
      <c r="E159" s="132"/>
      <c r="F159" s="132"/>
      <c r="G159" s="132"/>
    </row>
    <row r="160" spans="1:7" s="128" customFormat="1" ht="15">
      <c r="A160" s="142"/>
      <c r="B160" s="142"/>
      <c r="C160" s="142"/>
      <c r="D160" s="132"/>
      <c r="E160" s="132"/>
      <c r="F160" s="132"/>
      <c r="G160" s="132"/>
    </row>
    <row r="161" spans="1:7" s="128" customFormat="1" ht="15">
      <c r="A161" s="142"/>
      <c r="B161" s="142"/>
      <c r="C161" s="142"/>
      <c r="D161" s="132"/>
      <c r="E161" s="132"/>
      <c r="F161" s="132"/>
      <c r="G161" s="132"/>
    </row>
    <row r="162" spans="1:7" s="128" customFormat="1" ht="15">
      <c r="A162" s="142"/>
      <c r="B162" s="142"/>
      <c r="C162" s="142"/>
      <c r="D162" s="132"/>
      <c r="E162" s="132"/>
      <c r="F162" s="132"/>
      <c r="G162" s="132"/>
    </row>
    <row r="163" spans="1:7" s="128" customFormat="1" ht="15">
      <c r="A163" s="142"/>
      <c r="B163" s="142"/>
      <c r="C163" s="142"/>
      <c r="D163" s="132"/>
      <c r="E163" s="132"/>
      <c r="F163" s="132"/>
      <c r="G163" s="132"/>
    </row>
    <row r="164" spans="1:7" s="128" customFormat="1" ht="15">
      <c r="A164" s="142"/>
      <c r="B164" s="142"/>
      <c r="C164" s="142"/>
      <c r="D164" s="132"/>
      <c r="E164" s="132"/>
      <c r="F164" s="132"/>
      <c r="G164" s="132"/>
    </row>
    <row r="165" spans="1:7" s="128" customFormat="1" ht="15">
      <c r="A165" s="142"/>
      <c r="B165" s="142"/>
      <c r="C165" s="142"/>
      <c r="D165" s="132"/>
      <c r="E165" s="132"/>
      <c r="F165" s="132"/>
      <c r="G165" s="132"/>
    </row>
    <row r="166" spans="1:7" s="128" customFormat="1" ht="15">
      <c r="A166" s="142"/>
      <c r="B166" s="142"/>
      <c r="C166" s="142"/>
      <c r="D166" s="132"/>
      <c r="E166" s="132"/>
      <c r="F166" s="132"/>
      <c r="G166" s="132"/>
    </row>
    <row r="167" spans="1:7" s="128" customFormat="1" ht="15">
      <c r="A167" s="142"/>
      <c r="B167" s="142"/>
      <c r="C167" s="142"/>
      <c r="D167" s="132"/>
      <c r="E167" s="132"/>
      <c r="F167" s="132"/>
      <c r="G167" s="132"/>
    </row>
    <row r="168" spans="1:7" s="128" customFormat="1" ht="15">
      <c r="A168" s="142"/>
      <c r="B168" s="142"/>
      <c r="C168" s="142"/>
      <c r="D168" s="132"/>
      <c r="E168" s="132"/>
      <c r="F168" s="132"/>
      <c r="G168" s="132"/>
    </row>
    <row r="169" spans="1:7" s="128" customFormat="1" ht="15">
      <c r="A169" s="142"/>
      <c r="B169" s="142"/>
      <c r="C169" s="142"/>
      <c r="D169" s="132"/>
      <c r="E169" s="132"/>
      <c r="F169" s="132"/>
      <c r="G169" s="132"/>
    </row>
    <row r="170" spans="1:7" s="128" customFormat="1" ht="15">
      <c r="A170" s="142"/>
      <c r="B170" s="142"/>
      <c r="C170" s="142"/>
      <c r="D170" s="132"/>
      <c r="E170" s="132"/>
      <c r="F170" s="132"/>
      <c r="G170" s="132"/>
    </row>
    <row r="171" spans="1:7" s="128" customFormat="1" ht="15">
      <c r="A171" s="142"/>
      <c r="B171" s="142"/>
      <c r="C171" s="142"/>
      <c r="D171" s="132"/>
      <c r="E171" s="132"/>
      <c r="F171" s="132"/>
      <c r="G171" s="132"/>
    </row>
    <row r="172" spans="1:7" s="128" customFormat="1" ht="15">
      <c r="A172" s="142"/>
      <c r="B172" s="142"/>
      <c r="C172" s="142"/>
      <c r="D172" s="132"/>
      <c r="E172" s="132"/>
      <c r="F172" s="132"/>
      <c r="G172" s="132"/>
    </row>
    <row r="173" spans="1:7" s="128" customFormat="1" ht="15">
      <c r="A173" s="142"/>
      <c r="B173" s="142"/>
      <c r="C173" s="142"/>
      <c r="D173" s="132"/>
      <c r="E173" s="132"/>
      <c r="F173" s="132"/>
      <c r="G173" s="132"/>
    </row>
    <row r="174" spans="1:7" s="128" customFormat="1" ht="15">
      <c r="A174" s="142"/>
      <c r="B174" s="142"/>
      <c r="C174" s="142"/>
      <c r="D174" s="132"/>
      <c r="E174" s="132"/>
      <c r="F174" s="132"/>
      <c r="G174" s="132"/>
    </row>
    <row r="175" spans="1:7" s="128" customFormat="1" ht="15">
      <c r="A175" s="142"/>
      <c r="B175" s="142"/>
      <c r="C175" s="142"/>
      <c r="D175" s="132"/>
      <c r="E175" s="132"/>
      <c r="F175" s="132"/>
      <c r="G175" s="132"/>
    </row>
    <row r="176" spans="1:7" s="128" customFormat="1" ht="15">
      <c r="A176" s="142"/>
      <c r="B176" s="142"/>
      <c r="C176" s="142"/>
      <c r="D176" s="132"/>
      <c r="E176" s="132"/>
      <c r="F176" s="132"/>
      <c r="G176" s="132"/>
    </row>
    <row r="177" spans="1:7" s="128" customFormat="1" ht="15">
      <c r="A177" s="142"/>
      <c r="B177" s="142"/>
      <c r="C177" s="142"/>
      <c r="D177" s="132"/>
      <c r="E177" s="132"/>
      <c r="F177" s="132"/>
      <c r="G177" s="132"/>
    </row>
    <row r="178" spans="1:7" s="128" customFormat="1" ht="15">
      <c r="A178" s="142"/>
      <c r="B178" s="142"/>
      <c r="C178" s="142"/>
      <c r="D178" s="132"/>
      <c r="E178" s="132"/>
      <c r="F178" s="132"/>
      <c r="G178" s="132"/>
    </row>
    <row r="179" spans="1:7" s="128" customFormat="1" ht="15">
      <c r="A179" s="142"/>
      <c r="B179" s="142"/>
      <c r="C179" s="142"/>
      <c r="D179" s="132"/>
      <c r="E179" s="132"/>
      <c r="F179" s="132"/>
      <c r="G179" s="132"/>
    </row>
    <row r="180" spans="1:7" s="128" customFormat="1" ht="15">
      <c r="A180" s="142"/>
      <c r="B180" s="142"/>
      <c r="C180" s="142"/>
      <c r="D180" s="132"/>
      <c r="E180" s="132"/>
      <c r="F180" s="132"/>
      <c r="G180" s="132"/>
    </row>
    <row r="181" spans="1:7" s="128" customFormat="1" ht="15">
      <c r="A181" s="142"/>
      <c r="B181" s="142"/>
      <c r="C181" s="142"/>
      <c r="D181" s="132"/>
      <c r="E181" s="132"/>
      <c r="F181" s="132"/>
      <c r="G181" s="132"/>
    </row>
    <row r="182" spans="1:7" s="128" customFormat="1" ht="15">
      <c r="A182" s="142"/>
      <c r="B182" s="142"/>
      <c r="C182" s="142"/>
      <c r="D182" s="132"/>
      <c r="E182" s="132"/>
      <c r="F182" s="132"/>
      <c r="G182" s="132"/>
    </row>
    <row r="183" spans="1:7" s="128" customFormat="1" ht="15">
      <c r="A183" s="142"/>
      <c r="B183" s="142"/>
      <c r="C183" s="142"/>
      <c r="D183" s="132"/>
      <c r="E183" s="132"/>
      <c r="F183" s="132"/>
      <c r="G183" s="132"/>
    </row>
    <row r="184" spans="1:7" s="128" customFormat="1" ht="15">
      <c r="A184" s="142"/>
      <c r="B184" s="142"/>
      <c r="C184" s="142"/>
      <c r="D184" s="132"/>
      <c r="E184" s="132"/>
      <c r="F184" s="132"/>
      <c r="G184" s="132"/>
    </row>
    <row r="185" spans="1:7" s="128" customFormat="1" ht="15">
      <c r="A185" s="142"/>
      <c r="B185" s="142"/>
      <c r="C185" s="142"/>
      <c r="D185" s="132"/>
      <c r="E185" s="132"/>
      <c r="F185" s="132"/>
      <c r="G185" s="132"/>
    </row>
    <row r="186" spans="1:7" s="128" customFormat="1" ht="15">
      <c r="A186" s="142"/>
      <c r="B186" s="142"/>
      <c r="C186" s="142"/>
      <c r="D186" s="132"/>
      <c r="E186" s="132"/>
      <c r="F186" s="132"/>
      <c r="G186" s="132"/>
    </row>
    <row r="187" spans="1:7" s="128" customFormat="1" ht="15">
      <c r="A187" s="142"/>
      <c r="B187" s="142"/>
      <c r="C187" s="142"/>
      <c r="D187" s="132"/>
      <c r="E187" s="132"/>
      <c r="F187" s="132"/>
      <c r="G187" s="132"/>
    </row>
    <row r="188" spans="1:7" s="128" customFormat="1" ht="15">
      <c r="A188" s="142"/>
      <c r="B188" s="142"/>
      <c r="C188" s="142"/>
      <c r="D188" s="132"/>
      <c r="E188" s="132"/>
      <c r="F188" s="132"/>
      <c r="G188" s="132"/>
    </row>
    <row r="189" spans="1:7" s="128" customFormat="1" ht="15">
      <c r="A189" s="142"/>
      <c r="B189" s="142"/>
      <c r="C189" s="142"/>
      <c r="D189" s="132"/>
      <c r="E189" s="132"/>
      <c r="F189" s="132"/>
      <c r="G189" s="132"/>
    </row>
    <row r="190" spans="1:7" s="128" customFormat="1" ht="15">
      <c r="A190" s="142"/>
      <c r="B190" s="142"/>
      <c r="C190" s="142"/>
      <c r="D190" s="132"/>
      <c r="E190" s="132"/>
      <c r="F190" s="132"/>
      <c r="G190" s="132"/>
    </row>
    <row r="191" spans="1:7" s="128" customFormat="1" ht="15">
      <c r="A191" s="142"/>
      <c r="B191" s="142"/>
      <c r="C191" s="142"/>
      <c r="D191" s="132"/>
      <c r="E191" s="132"/>
      <c r="F191" s="132"/>
      <c r="G191" s="132"/>
    </row>
    <row r="192" spans="1:7" s="128" customFormat="1" ht="15">
      <c r="A192" s="142"/>
      <c r="B192" s="142"/>
      <c r="C192" s="142"/>
      <c r="D192" s="132"/>
      <c r="E192" s="132"/>
      <c r="F192" s="132"/>
      <c r="G192" s="132"/>
    </row>
    <row r="193" spans="1:7" s="128" customFormat="1" ht="15">
      <c r="A193" s="142"/>
      <c r="B193" s="142"/>
      <c r="C193" s="142"/>
      <c r="D193" s="132"/>
      <c r="E193" s="132"/>
      <c r="F193" s="132"/>
      <c r="G193" s="132"/>
    </row>
    <row r="194" spans="1:7" s="128" customFormat="1" ht="15">
      <c r="A194" s="142"/>
      <c r="B194" s="142"/>
      <c r="C194" s="142"/>
      <c r="D194" s="132"/>
      <c r="E194" s="132"/>
      <c r="F194" s="132"/>
      <c r="G194" s="132"/>
    </row>
    <row r="195" spans="1:7" s="128" customFormat="1" ht="15">
      <c r="A195" s="142"/>
      <c r="B195" s="142"/>
      <c r="C195" s="142"/>
      <c r="D195" s="132"/>
      <c r="E195" s="132"/>
      <c r="F195" s="132"/>
      <c r="G195" s="132"/>
    </row>
    <row r="196" spans="1:7" s="128" customFormat="1" ht="15">
      <c r="A196" s="142"/>
      <c r="B196" s="142"/>
      <c r="C196" s="142"/>
      <c r="D196" s="132"/>
      <c r="E196" s="132"/>
      <c r="F196" s="132"/>
      <c r="G196" s="132"/>
    </row>
    <row r="197" spans="1:7" s="128" customFormat="1" ht="15">
      <c r="A197" s="142"/>
      <c r="B197" s="142"/>
      <c r="C197" s="142"/>
      <c r="D197" s="132"/>
      <c r="E197" s="132"/>
      <c r="F197" s="132"/>
      <c r="G197" s="132"/>
    </row>
    <row r="198" spans="1:7" s="128" customFormat="1" ht="15">
      <c r="A198" s="142"/>
      <c r="B198" s="142"/>
      <c r="C198" s="142"/>
      <c r="D198" s="132"/>
      <c r="E198" s="132"/>
      <c r="F198" s="132"/>
      <c r="G198" s="132"/>
    </row>
    <row r="199" spans="1:7" s="128" customFormat="1" ht="15">
      <c r="A199" s="142"/>
      <c r="B199" s="142"/>
      <c r="C199" s="142"/>
      <c r="D199" s="132"/>
      <c r="E199" s="132"/>
      <c r="F199" s="132"/>
      <c r="G199" s="132"/>
    </row>
    <row r="200" spans="1:7" s="128" customFormat="1" ht="15">
      <c r="A200" s="142"/>
      <c r="B200" s="142"/>
      <c r="C200" s="142"/>
      <c r="D200" s="132"/>
      <c r="E200" s="132"/>
      <c r="F200" s="132"/>
      <c r="G200" s="132"/>
    </row>
    <row r="201" spans="1:7" s="128" customFormat="1" ht="15">
      <c r="A201" s="142"/>
      <c r="B201" s="142"/>
      <c r="C201" s="142"/>
      <c r="D201" s="132"/>
      <c r="E201" s="132"/>
      <c r="F201" s="132"/>
      <c r="G201" s="132"/>
    </row>
    <row r="202" spans="1:7" s="128" customFormat="1" ht="15">
      <c r="A202" s="142"/>
      <c r="B202" s="142"/>
      <c r="C202" s="142"/>
      <c r="D202" s="132"/>
      <c r="E202" s="132"/>
      <c r="F202" s="132"/>
      <c r="G202" s="132"/>
    </row>
    <row r="203" spans="1:7" s="128" customFormat="1" ht="15">
      <c r="A203" s="142"/>
      <c r="B203" s="142"/>
      <c r="C203" s="142"/>
      <c r="D203" s="132"/>
      <c r="E203" s="132"/>
      <c r="F203" s="132"/>
      <c r="G203" s="132"/>
    </row>
    <row r="204" spans="1:7" s="128" customFormat="1" ht="15">
      <c r="A204" s="142"/>
      <c r="B204" s="142"/>
      <c r="C204" s="142"/>
      <c r="D204" s="132"/>
      <c r="E204" s="132"/>
      <c r="F204" s="132"/>
      <c r="G204" s="132"/>
    </row>
    <row r="205" spans="1:7" s="128" customFormat="1" ht="15">
      <c r="A205" s="142"/>
      <c r="B205" s="142"/>
      <c r="C205" s="142"/>
      <c r="D205" s="132"/>
      <c r="E205" s="132"/>
      <c r="F205" s="132"/>
      <c r="G205" s="132"/>
    </row>
    <row r="206" spans="1:7" s="128" customFormat="1" ht="15">
      <c r="A206" s="142"/>
      <c r="B206" s="142"/>
      <c r="C206" s="142"/>
      <c r="D206" s="132"/>
      <c r="E206" s="132"/>
      <c r="F206" s="132"/>
      <c r="G206" s="132"/>
    </row>
    <row r="207" spans="1:7" s="128" customFormat="1" ht="15">
      <c r="A207" s="142"/>
      <c r="B207" s="142"/>
      <c r="C207" s="142"/>
      <c r="D207" s="132"/>
      <c r="E207" s="132"/>
      <c r="F207" s="132"/>
      <c r="G207" s="132"/>
    </row>
    <row r="208" spans="1:7" s="128" customFormat="1" ht="15">
      <c r="A208" s="142"/>
      <c r="B208" s="142"/>
      <c r="C208" s="142"/>
      <c r="D208" s="132"/>
      <c r="E208" s="132"/>
      <c r="F208" s="132"/>
      <c r="G208" s="132"/>
    </row>
    <row r="209" spans="1:7" s="128" customFormat="1" ht="15">
      <c r="A209" s="142"/>
      <c r="B209" s="142"/>
      <c r="C209" s="142"/>
      <c r="D209" s="132"/>
      <c r="E209" s="132"/>
      <c r="F209" s="132"/>
      <c r="G209" s="132"/>
    </row>
    <row r="210" spans="1:7" s="128" customFormat="1" ht="15">
      <c r="A210" s="142"/>
      <c r="B210" s="142"/>
      <c r="C210" s="142"/>
      <c r="D210" s="132"/>
      <c r="E210" s="132"/>
      <c r="F210" s="132"/>
      <c r="G210" s="132"/>
    </row>
    <row r="211" spans="1:7" s="128" customFormat="1" ht="15">
      <c r="A211" s="142"/>
      <c r="B211" s="142"/>
      <c r="C211" s="142"/>
      <c r="D211" s="132"/>
      <c r="E211" s="132"/>
      <c r="F211" s="132"/>
      <c r="G211" s="132"/>
    </row>
    <row r="212" spans="1:7" s="128" customFormat="1" ht="15">
      <c r="A212" s="142"/>
      <c r="B212" s="142"/>
      <c r="C212" s="142"/>
      <c r="D212" s="132"/>
      <c r="E212" s="132"/>
      <c r="F212" s="132"/>
      <c r="G212" s="132"/>
    </row>
    <row r="213" spans="1:7" s="128" customFormat="1" ht="15">
      <c r="A213" s="142"/>
      <c r="B213" s="142"/>
      <c r="C213" s="142"/>
      <c r="D213" s="132"/>
      <c r="E213" s="132"/>
      <c r="F213" s="132"/>
      <c r="G213" s="132"/>
    </row>
    <row r="214" spans="1:7" s="128" customFormat="1" ht="15">
      <c r="A214" s="142"/>
      <c r="B214" s="142"/>
      <c r="C214" s="142"/>
      <c r="D214" s="132"/>
      <c r="E214" s="132"/>
      <c r="F214" s="132"/>
      <c r="G214" s="132"/>
    </row>
    <row r="215" spans="1:7" s="128" customFormat="1" ht="15">
      <c r="A215" s="142"/>
      <c r="B215" s="142"/>
      <c r="C215" s="142"/>
      <c r="D215" s="132"/>
      <c r="E215" s="132"/>
      <c r="F215" s="132"/>
      <c r="G215" s="132"/>
    </row>
    <row r="216" spans="1:7" s="128" customFormat="1" ht="15">
      <c r="A216" s="142"/>
      <c r="B216" s="142"/>
      <c r="C216" s="142"/>
      <c r="D216" s="132"/>
      <c r="E216" s="132"/>
      <c r="F216" s="132"/>
      <c r="G216" s="132"/>
    </row>
    <row r="217" spans="1:7" s="128" customFormat="1" ht="15">
      <c r="A217" s="142"/>
      <c r="B217" s="142"/>
      <c r="C217" s="142"/>
      <c r="D217" s="132"/>
      <c r="E217" s="132"/>
      <c r="F217" s="132"/>
      <c r="G217" s="132"/>
    </row>
    <row r="218" spans="1:7" s="128" customFormat="1" ht="15">
      <c r="A218" s="142"/>
      <c r="B218" s="142"/>
      <c r="C218" s="142"/>
      <c r="D218" s="132"/>
      <c r="E218" s="132"/>
      <c r="F218" s="132"/>
      <c r="G218" s="132"/>
    </row>
    <row r="219" spans="1:7" s="128" customFormat="1" ht="15">
      <c r="A219" s="142"/>
      <c r="B219" s="142"/>
      <c r="C219" s="142"/>
      <c r="D219" s="132"/>
      <c r="E219" s="132"/>
      <c r="F219" s="132"/>
      <c r="G219" s="132"/>
    </row>
    <row r="220" spans="1:7" s="128" customFormat="1" ht="15">
      <c r="A220" s="142"/>
      <c r="B220" s="142"/>
      <c r="C220" s="142"/>
      <c r="D220" s="132"/>
      <c r="E220" s="132"/>
      <c r="F220" s="132"/>
      <c r="G220" s="132"/>
    </row>
    <row r="221" spans="1:7" s="128" customFormat="1" ht="15">
      <c r="A221" s="142"/>
      <c r="B221" s="142"/>
      <c r="C221" s="142"/>
      <c r="D221" s="132"/>
      <c r="E221" s="132"/>
      <c r="F221" s="132"/>
      <c r="G221" s="132"/>
    </row>
    <row r="222" spans="1:7" s="128" customFormat="1" ht="15">
      <c r="A222" s="142"/>
      <c r="B222" s="142"/>
      <c r="C222" s="142"/>
      <c r="D222" s="132"/>
      <c r="E222" s="132"/>
      <c r="F222" s="132"/>
      <c r="G222" s="132"/>
    </row>
    <row r="223" spans="1:7" s="128" customFormat="1" ht="15">
      <c r="A223" s="142"/>
      <c r="B223" s="142"/>
      <c r="C223" s="142"/>
      <c r="D223" s="132"/>
      <c r="E223" s="132"/>
      <c r="F223" s="132"/>
      <c r="G223" s="132"/>
    </row>
    <row r="224" spans="1:7" s="128" customFormat="1" ht="15">
      <c r="A224" s="142"/>
      <c r="B224" s="142"/>
      <c r="C224" s="142"/>
      <c r="D224" s="132"/>
      <c r="E224" s="132"/>
      <c r="F224" s="132"/>
      <c r="G224" s="132"/>
    </row>
    <row r="225" spans="1:7" s="128" customFormat="1" ht="15">
      <c r="A225" s="142"/>
      <c r="B225" s="142"/>
      <c r="C225" s="142"/>
      <c r="D225" s="132"/>
      <c r="E225" s="132"/>
      <c r="F225" s="132"/>
      <c r="G225" s="132"/>
    </row>
    <row r="226" spans="1:7" s="128" customFormat="1" ht="15">
      <c r="A226" s="142"/>
      <c r="B226" s="142"/>
      <c r="C226" s="142"/>
      <c r="D226" s="132"/>
      <c r="E226" s="132"/>
      <c r="F226" s="132"/>
      <c r="G226" s="132"/>
    </row>
    <row r="227" spans="1:7" s="128" customFormat="1" ht="15">
      <c r="A227" s="142"/>
      <c r="B227" s="142"/>
      <c r="C227" s="142"/>
      <c r="D227" s="132"/>
      <c r="E227" s="132"/>
      <c r="F227" s="132"/>
      <c r="G227" s="132"/>
    </row>
    <row r="228" spans="1:7" s="128" customFormat="1" ht="15">
      <c r="A228" s="142"/>
      <c r="B228" s="142"/>
      <c r="C228" s="142"/>
      <c r="D228" s="132"/>
      <c r="E228" s="132"/>
      <c r="F228" s="132"/>
      <c r="G228" s="132"/>
    </row>
    <row r="229" spans="1:7" s="128" customFormat="1" ht="15">
      <c r="A229" s="142"/>
      <c r="B229" s="142"/>
      <c r="C229" s="142"/>
      <c r="D229" s="132"/>
      <c r="E229" s="132"/>
      <c r="F229" s="132"/>
      <c r="G229" s="132"/>
    </row>
    <row r="230" spans="1:7" s="128" customFormat="1" ht="15">
      <c r="A230" s="142"/>
      <c r="B230" s="142"/>
      <c r="C230" s="142"/>
      <c r="D230" s="132"/>
      <c r="E230" s="132"/>
      <c r="F230" s="132"/>
      <c r="G230" s="132"/>
    </row>
    <row r="231" spans="1:7" s="128" customFormat="1" ht="15">
      <c r="A231" s="142"/>
      <c r="B231" s="142"/>
      <c r="C231" s="142"/>
      <c r="D231" s="132"/>
      <c r="E231" s="132"/>
      <c r="F231" s="132"/>
      <c r="G231" s="132"/>
    </row>
    <row r="232" spans="1:7" s="128" customFormat="1" ht="15">
      <c r="A232" s="142"/>
      <c r="B232" s="142"/>
      <c r="C232" s="142"/>
      <c r="D232" s="132"/>
      <c r="E232" s="132"/>
      <c r="F232" s="132"/>
      <c r="G232" s="132"/>
    </row>
    <row r="233" spans="1:7" s="128" customFormat="1" ht="15">
      <c r="A233" s="142"/>
      <c r="B233" s="142"/>
      <c r="C233" s="142"/>
      <c r="D233" s="132"/>
      <c r="E233" s="132"/>
      <c r="F233" s="132"/>
      <c r="G233" s="132"/>
    </row>
    <row r="234" spans="1:7" s="128" customFormat="1" ht="15">
      <c r="A234" s="142"/>
      <c r="B234" s="142"/>
      <c r="C234" s="142"/>
      <c r="D234" s="132"/>
      <c r="E234" s="132"/>
      <c r="F234" s="132"/>
      <c r="G234" s="132"/>
    </row>
    <row r="235" spans="1:7" s="128" customFormat="1" ht="15">
      <c r="A235" s="142"/>
      <c r="B235" s="142"/>
      <c r="C235" s="142"/>
      <c r="D235" s="132"/>
      <c r="E235" s="132"/>
      <c r="F235" s="132"/>
      <c r="G235" s="132"/>
    </row>
    <row r="236" spans="1:7" s="128" customFormat="1" ht="15">
      <c r="A236" s="142"/>
      <c r="B236" s="142"/>
      <c r="C236" s="142"/>
      <c r="D236" s="132"/>
      <c r="E236" s="132"/>
      <c r="F236" s="132"/>
      <c r="G236" s="132"/>
    </row>
    <row r="237" spans="1:7" s="128" customFormat="1" ht="15">
      <c r="A237" s="142"/>
      <c r="B237" s="142"/>
      <c r="C237" s="142"/>
      <c r="D237" s="132"/>
      <c r="E237" s="132"/>
      <c r="F237" s="132"/>
      <c r="G237" s="132"/>
    </row>
    <row r="238" spans="1:7" s="128" customFormat="1" ht="15">
      <c r="A238" s="142"/>
      <c r="B238" s="142"/>
      <c r="C238" s="142"/>
      <c r="D238" s="132"/>
      <c r="E238" s="132"/>
      <c r="F238" s="132"/>
      <c r="G238" s="132"/>
    </row>
    <row r="239" spans="1:7" s="128" customFormat="1" ht="15">
      <c r="A239" s="142"/>
      <c r="B239" s="142"/>
      <c r="C239" s="142"/>
      <c r="D239" s="132"/>
      <c r="E239" s="132"/>
      <c r="F239" s="132"/>
      <c r="G239" s="132"/>
    </row>
    <row r="240" spans="1:7" s="128" customFormat="1" ht="15">
      <c r="A240" s="142"/>
      <c r="B240" s="142"/>
      <c r="C240" s="142"/>
      <c r="D240" s="132"/>
      <c r="E240" s="132"/>
      <c r="F240" s="132"/>
      <c r="G240" s="132"/>
    </row>
    <row r="241" spans="1:7" s="128" customFormat="1" ht="15">
      <c r="A241" s="142"/>
      <c r="B241" s="142"/>
      <c r="C241" s="142"/>
      <c r="D241" s="132"/>
      <c r="E241" s="132"/>
      <c r="F241" s="132"/>
      <c r="G241" s="132"/>
    </row>
    <row r="242" spans="1:7" s="128" customFormat="1" ht="15">
      <c r="A242" s="142"/>
      <c r="B242" s="142"/>
      <c r="C242" s="142"/>
      <c r="D242" s="132"/>
      <c r="E242" s="132"/>
      <c r="F242" s="132"/>
      <c r="G242" s="132"/>
    </row>
    <row r="243" spans="1:7" s="128" customFormat="1" ht="15">
      <c r="A243" s="142"/>
      <c r="B243" s="142"/>
      <c r="C243" s="142"/>
      <c r="D243" s="132"/>
      <c r="E243" s="132"/>
      <c r="F243" s="132"/>
      <c r="G243" s="132"/>
    </row>
    <row r="244" spans="1:7" s="128" customFormat="1" ht="15">
      <c r="A244" s="142"/>
      <c r="B244" s="142"/>
      <c r="C244" s="142"/>
      <c r="D244" s="132"/>
      <c r="E244" s="132"/>
      <c r="F244" s="132"/>
      <c r="G244" s="132"/>
    </row>
    <row r="245" spans="1:7" s="128" customFormat="1" ht="15">
      <c r="A245" s="142"/>
      <c r="B245" s="142"/>
      <c r="C245" s="142"/>
      <c r="D245" s="132"/>
      <c r="E245" s="132"/>
      <c r="F245" s="132"/>
      <c r="G245" s="132"/>
    </row>
    <row r="246" spans="1:7" s="128" customFormat="1" ht="15">
      <c r="A246" s="142"/>
      <c r="B246" s="142"/>
      <c r="C246" s="142"/>
      <c r="D246" s="132"/>
      <c r="E246" s="132"/>
      <c r="F246" s="132"/>
      <c r="G246" s="132"/>
    </row>
    <row r="247" spans="1:7" s="128" customFormat="1" ht="15">
      <c r="A247" s="142"/>
      <c r="B247" s="142"/>
      <c r="C247" s="142"/>
      <c r="D247" s="132"/>
      <c r="E247" s="132"/>
      <c r="F247" s="132"/>
      <c r="G247" s="132"/>
    </row>
    <row r="248" spans="1:7" s="128" customFormat="1" ht="15">
      <c r="A248" s="142"/>
      <c r="B248" s="142"/>
      <c r="C248" s="142"/>
      <c r="D248" s="132"/>
      <c r="E248" s="132"/>
      <c r="F248" s="132"/>
      <c r="G248" s="132"/>
    </row>
    <row r="249" spans="1:7" s="128" customFormat="1" ht="15">
      <c r="A249" s="142"/>
      <c r="B249" s="142"/>
      <c r="C249" s="142"/>
      <c r="D249" s="132"/>
      <c r="E249" s="132"/>
      <c r="F249" s="132"/>
      <c r="G249" s="132"/>
    </row>
    <row r="250" spans="1:7" s="128" customFormat="1" ht="15">
      <c r="A250" s="142"/>
      <c r="B250" s="142"/>
      <c r="C250" s="142"/>
      <c r="D250" s="132"/>
      <c r="E250" s="132"/>
      <c r="F250" s="132"/>
      <c r="G250" s="132"/>
    </row>
    <row r="251" spans="1:7" s="128" customFormat="1" ht="15">
      <c r="A251" s="142"/>
      <c r="B251" s="142"/>
      <c r="C251" s="142"/>
      <c r="D251" s="132"/>
      <c r="E251" s="132"/>
      <c r="F251" s="132"/>
      <c r="G251" s="132"/>
    </row>
    <row r="252" spans="1:7" s="128" customFormat="1" ht="15">
      <c r="A252" s="142"/>
      <c r="B252" s="142"/>
      <c r="C252" s="142"/>
      <c r="D252" s="132"/>
      <c r="E252" s="132"/>
      <c r="F252" s="132"/>
      <c r="G252" s="132"/>
    </row>
    <row r="253" spans="1:7" s="128" customFormat="1" ht="15">
      <c r="A253" s="142"/>
      <c r="B253" s="142"/>
      <c r="C253" s="142"/>
      <c r="D253" s="132"/>
      <c r="E253" s="132"/>
      <c r="F253" s="132"/>
      <c r="G253" s="132"/>
    </row>
    <row r="254" spans="1:7" s="128" customFormat="1" ht="15">
      <c r="A254" s="142"/>
      <c r="B254" s="142"/>
      <c r="C254" s="142"/>
      <c r="D254" s="132"/>
      <c r="E254" s="132"/>
      <c r="F254" s="132"/>
      <c r="G254" s="132"/>
    </row>
    <row r="255" spans="1:7" s="128" customFormat="1" ht="15">
      <c r="A255" s="142"/>
      <c r="B255" s="142"/>
      <c r="C255" s="142"/>
      <c r="D255" s="132"/>
      <c r="E255" s="132"/>
      <c r="F255" s="132"/>
      <c r="G255" s="132"/>
    </row>
    <row r="256" spans="1:7" s="128" customFormat="1" ht="15">
      <c r="A256" s="142"/>
      <c r="B256" s="142"/>
      <c r="C256" s="142"/>
      <c r="D256" s="132"/>
      <c r="E256" s="132"/>
      <c r="F256" s="132"/>
      <c r="G256" s="132"/>
    </row>
    <row r="257" spans="1:7" s="128" customFormat="1" ht="15">
      <c r="A257" s="142"/>
      <c r="B257" s="142"/>
      <c r="C257" s="142"/>
      <c r="D257" s="132"/>
      <c r="E257" s="132"/>
      <c r="F257" s="132"/>
      <c r="G257" s="132"/>
    </row>
    <row r="258" spans="1:7" s="128" customFormat="1" ht="15">
      <c r="A258" s="142"/>
      <c r="B258" s="142"/>
      <c r="C258" s="142"/>
      <c r="D258" s="132"/>
      <c r="E258" s="132"/>
      <c r="F258" s="132"/>
      <c r="G258" s="132"/>
    </row>
    <row r="259" spans="1:7" s="128" customFormat="1" ht="15">
      <c r="A259" s="142"/>
      <c r="B259" s="142"/>
      <c r="C259" s="142"/>
      <c r="D259" s="132"/>
      <c r="E259" s="132"/>
      <c r="F259" s="132"/>
      <c r="G259" s="132"/>
    </row>
    <row r="260" spans="1:7" s="128" customFormat="1" ht="15">
      <c r="A260" s="142"/>
      <c r="B260" s="142"/>
      <c r="C260" s="142"/>
      <c r="D260" s="132"/>
      <c r="E260" s="132"/>
      <c r="F260" s="132"/>
      <c r="G260" s="132"/>
    </row>
    <row r="261" spans="1:7" s="128" customFormat="1" ht="15">
      <c r="A261" s="142"/>
      <c r="B261" s="142"/>
      <c r="C261" s="142"/>
      <c r="D261" s="132"/>
      <c r="E261" s="132"/>
      <c r="F261" s="132"/>
      <c r="G261" s="132"/>
    </row>
    <row r="262" spans="1:7" s="128" customFormat="1" ht="15">
      <c r="A262" s="142"/>
      <c r="B262" s="142"/>
      <c r="C262" s="142"/>
      <c r="D262" s="132"/>
      <c r="E262" s="132"/>
      <c r="F262" s="132"/>
      <c r="G262" s="132"/>
    </row>
    <row r="263" spans="1:7" s="128" customFormat="1" ht="15">
      <c r="A263" s="142"/>
      <c r="B263" s="142"/>
      <c r="C263" s="142"/>
      <c r="D263" s="132"/>
      <c r="E263" s="132"/>
      <c r="F263" s="132"/>
      <c r="G263" s="132"/>
    </row>
    <row r="264" spans="1:7" s="128" customFormat="1" ht="15">
      <c r="A264" s="142"/>
      <c r="B264" s="142"/>
      <c r="C264" s="142"/>
      <c r="D264" s="132"/>
      <c r="E264" s="132"/>
      <c r="F264" s="132"/>
      <c r="G264" s="132"/>
    </row>
    <row r="265" spans="1:7" s="128" customFormat="1" ht="15">
      <c r="A265" s="142"/>
      <c r="B265" s="142"/>
      <c r="C265" s="142"/>
      <c r="D265" s="132"/>
      <c r="E265" s="132"/>
      <c r="F265" s="132"/>
      <c r="G265" s="132"/>
    </row>
    <row r="266" spans="1:7" s="128" customFormat="1" ht="15">
      <c r="A266" s="142"/>
      <c r="B266" s="142"/>
      <c r="C266" s="142"/>
      <c r="D266" s="132"/>
      <c r="E266" s="132"/>
      <c r="F266" s="132"/>
      <c r="G266" s="132"/>
    </row>
    <row r="267" spans="1:7" s="128" customFormat="1" ht="15">
      <c r="A267" s="142"/>
      <c r="B267" s="142"/>
      <c r="C267" s="142"/>
      <c r="D267" s="132"/>
      <c r="E267" s="132"/>
      <c r="F267" s="132"/>
      <c r="G267" s="132"/>
    </row>
    <row r="268" spans="1:7" s="128" customFormat="1" ht="15">
      <c r="A268" s="142"/>
      <c r="B268" s="142"/>
      <c r="C268" s="142"/>
      <c r="D268" s="132"/>
      <c r="E268" s="132"/>
      <c r="F268" s="132"/>
      <c r="G268" s="132"/>
    </row>
    <row r="269" spans="1:7" s="128" customFormat="1" ht="15">
      <c r="A269" s="142"/>
      <c r="B269" s="142"/>
      <c r="C269" s="142"/>
      <c r="D269" s="132"/>
      <c r="E269" s="132"/>
      <c r="F269" s="132"/>
      <c r="G269" s="132"/>
    </row>
    <row r="270" spans="1:7" s="128" customFormat="1" ht="15">
      <c r="A270" s="142"/>
      <c r="B270" s="142"/>
      <c r="C270" s="142"/>
      <c r="D270" s="132"/>
      <c r="E270" s="132"/>
      <c r="F270" s="132"/>
      <c r="G270" s="132"/>
    </row>
    <row r="271" spans="1:7" s="128" customFormat="1" ht="15">
      <c r="A271" s="142"/>
      <c r="B271" s="142"/>
      <c r="C271" s="142"/>
      <c r="D271" s="132"/>
      <c r="E271" s="132"/>
      <c r="F271" s="132"/>
      <c r="G271" s="132"/>
    </row>
    <row r="272" spans="1:7" s="128" customFormat="1" ht="15">
      <c r="A272" s="142"/>
      <c r="B272" s="142"/>
      <c r="C272" s="142"/>
      <c r="D272" s="132"/>
      <c r="E272" s="132"/>
      <c r="F272" s="132"/>
      <c r="G272" s="132"/>
    </row>
    <row r="273" spans="1:7" s="128" customFormat="1" ht="15">
      <c r="A273" s="142"/>
      <c r="B273" s="142"/>
      <c r="C273" s="142"/>
      <c r="D273" s="132"/>
      <c r="E273" s="132"/>
      <c r="F273" s="132"/>
      <c r="G273" s="132"/>
    </row>
    <row r="274" spans="1:7" s="128" customFormat="1" ht="15">
      <c r="A274" s="142"/>
      <c r="B274" s="142"/>
      <c r="C274" s="142"/>
      <c r="D274" s="132"/>
      <c r="E274" s="132"/>
      <c r="F274" s="132"/>
      <c r="G274" s="132"/>
    </row>
    <row r="275" spans="1:7" s="128" customFormat="1" ht="15">
      <c r="A275" s="142"/>
      <c r="B275" s="142"/>
      <c r="C275" s="142"/>
      <c r="D275" s="132"/>
      <c r="E275" s="132"/>
      <c r="F275" s="132"/>
      <c r="G275" s="132"/>
    </row>
    <row r="276" spans="1:7" s="128" customFormat="1" ht="15">
      <c r="A276" s="142"/>
      <c r="B276" s="142"/>
      <c r="C276" s="142"/>
      <c r="D276" s="132"/>
      <c r="E276" s="132"/>
      <c r="F276" s="132"/>
      <c r="G276" s="132"/>
    </row>
    <row r="277" spans="1:7" s="128" customFormat="1" ht="15">
      <c r="A277" s="142"/>
      <c r="B277" s="142"/>
      <c r="C277" s="142"/>
      <c r="D277" s="132"/>
      <c r="E277" s="132"/>
      <c r="F277" s="132"/>
      <c r="G277" s="132"/>
    </row>
    <row r="278" spans="1:7" s="128" customFormat="1" ht="15">
      <c r="A278" s="142"/>
      <c r="B278" s="142"/>
      <c r="C278" s="142"/>
      <c r="D278" s="132"/>
      <c r="E278" s="132"/>
      <c r="F278" s="132"/>
      <c r="G278" s="132"/>
    </row>
    <row r="279" spans="1:7" s="128" customFormat="1" ht="15">
      <c r="A279" s="142"/>
      <c r="B279" s="142"/>
      <c r="C279" s="142"/>
      <c r="D279" s="132"/>
      <c r="E279" s="132"/>
      <c r="F279" s="132"/>
      <c r="G279" s="132"/>
    </row>
    <row r="280" spans="1:7" s="128" customFormat="1" ht="15">
      <c r="A280" s="142"/>
      <c r="B280" s="142"/>
      <c r="C280" s="142"/>
      <c r="D280" s="132"/>
      <c r="E280" s="132"/>
      <c r="F280" s="132"/>
      <c r="G280" s="132"/>
    </row>
    <row r="281" spans="1:7" s="128" customFormat="1" ht="15">
      <c r="A281" s="142"/>
      <c r="B281" s="142"/>
      <c r="C281" s="142"/>
      <c r="D281" s="132"/>
      <c r="E281" s="132"/>
      <c r="F281" s="132"/>
      <c r="G281" s="132"/>
    </row>
    <row r="282" spans="1:7" s="128" customFormat="1" ht="15">
      <c r="A282" s="142"/>
      <c r="B282" s="142"/>
      <c r="C282" s="142"/>
      <c r="D282" s="132"/>
      <c r="E282" s="132"/>
      <c r="F282" s="132"/>
      <c r="G282" s="132"/>
    </row>
    <row r="283" spans="1:7" s="128" customFormat="1" ht="15">
      <c r="A283" s="142"/>
      <c r="B283" s="142"/>
      <c r="C283" s="142"/>
      <c r="D283" s="132"/>
      <c r="E283" s="132"/>
      <c r="F283" s="132"/>
      <c r="G283" s="132"/>
    </row>
    <row r="284" spans="1:7" s="128" customFormat="1" ht="15">
      <c r="A284" s="142"/>
      <c r="B284" s="142"/>
      <c r="C284" s="142"/>
      <c r="D284" s="132"/>
      <c r="E284" s="132"/>
      <c r="F284" s="132"/>
      <c r="G284" s="132"/>
    </row>
    <row r="285" spans="1:7" s="128" customFormat="1" ht="15">
      <c r="A285" s="142"/>
      <c r="B285" s="142"/>
      <c r="C285" s="142"/>
      <c r="D285" s="132"/>
      <c r="E285" s="132"/>
      <c r="F285" s="132"/>
      <c r="G285" s="132"/>
    </row>
    <row r="286" spans="1:7" s="128" customFormat="1" ht="15">
      <c r="A286" s="142"/>
      <c r="B286" s="142"/>
      <c r="C286" s="142"/>
      <c r="D286" s="132"/>
      <c r="E286" s="132"/>
      <c r="F286" s="132"/>
      <c r="G286" s="132"/>
    </row>
    <row r="287" spans="1:7" s="128" customFormat="1" ht="15">
      <c r="A287" s="142"/>
      <c r="B287" s="142"/>
      <c r="C287" s="142"/>
      <c r="D287" s="132"/>
      <c r="E287" s="132"/>
      <c r="F287" s="132"/>
      <c r="G287" s="132"/>
    </row>
    <row r="288" spans="1:7" s="128" customFormat="1" ht="15">
      <c r="A288" s="142"/>
      <c r="B288" s="142"/>
      <c r="C288" s="142"/>
      <c r="D288" s="132"/>
      <c r="E288" s="132"/>
      <c r="F288" s="132"/>
      <c r="G288" s="132"/>
    </row>
    <row r="289" spans="1:7" s="128" customFormat="1" ht="15">
      <c r="A289" s="142"/>
      <c r="B289" s="142"/>
      <c r="C289" s="142"/>
      <c r="D289" s="132"/>
      <c r="E289" s="132"/>
      <c r="F289" s="132"/>
      <c r="G289" s="132"/>
    </row>
    <row r="290" spans="1:7" s="128" customFormat="1" ht="15">
      <c r="A290" s="142"/>
      <c r="B290" s="142"/>
      <c r="C290" s="142"/>
      <c r="D290" s="132"/>
      <c r="E290" s="132"/>
      <c r="F290" s="132"/>
      <c r="G290" s="132"/>
    </row>
    <row r="291" spans="1:7" s="128" customFormat="1" ht="15">
      <c r="A291" s="142"/>
      <c r="B291" s="142"/>
      <c r="C291" s="142"/>
      <c r="D291" s="132"/>
      <c r="E291" s="132"/>
      <c r="F291" s="132"/>
      <c r="G291" s="132"/>
    </row>
    <row r="292" spans="1:7" s="128" customFormat="1" ht="15">
      <c r="A292" s="142"/>
      <c r="B292" s="142"/>
      <c r="C292" s="142"/>
      <c r="D292" s="132"/>
      <c r="E292" s="132"/>
      <c r="F292" s="132"/>
      <c r="G292" s="132"/>
    </row>
    <row r="293" spans="1:7" s="128" customFormat="1" ht="15">
      <c r="A293" s="142"/>
      <c r="B293" s="142"/>
      <c r="C293" s="142"/>
      <c r="D293" s="132"/>
      <c r="E293" s="132"/>
      <c r="F293" s="132"/>
      <c r="G293" s="132"/>
    </row>
    <row r="294" spans="1:7" s="128" customFormat="1" ht="15">
      <c r="A294" s="142"/>
      <c r="B294" s="142"/>
      <c r="C294" s="142"/>
      <c r="D294" s="132"/>
      <c r="E294" s="132"/>
      <c r="F294" s="132"/>
      <c r="G294" s="132"/>
    </row>
    <row r="295" spans="1:7" s="128" customFormat="1" ht="15">
      <c r="A295" s="142"/>
      <c r="B295" s="142"/>
      <c r="C295" s="142"/>
      <c r="D295" s="132"/>
      <c r="E295" s="132"/>
      <c r="F295" s="132"/>
      <c r="G295" s="132"/>
    </row>
    <row r="296" spans="1:7" s="128" customFormat="1" ht="15">
      <c r="A296" s="142"/>
      <c r="B296" s="142"/>
      <c r="C296" s="142"/>
      <c r="D296" s="132"/>
      <c r="E296" s="132"/>
      <c r="F296" s="132"/>
      <c r="G296" s="132"/>
    </row>
    <row r="297" spans="1:7" s="128" customFormat="1" ht="15">
      <c r="A297" s="142"/>
      <c r="B297" s="142"/>
      <c r="C297" s="142"/>
      <c r="D297" s="132"/>
      <c r="E297" s="132"/>
      <c r="F297" s="132"/>
      <c r="G297" s="132"/>
    </row>
    <row r="298" spans="1:7" s="128" customFormat="1" ht="15">
      <c r="A298" s="142"/>
      <c r="B298" s="142"/>
      <c r="C298" s="142"/>
      <c r="D298" s="132"/>
      <c r="E298" s="132"/>
      <c r="F298" s="132"/>
      <c r="G298" s="132"/>
    </row>
    <row r="299" spans="1:7" s="128" customFormat="1" ht="15">
      <c r="A299" s="142"/>
      <c r="B299" s="142"/>
      <c r="C299" s="142"/>
      <c r="D299" s="132"/>
      <c r="E299" s="132"/>
      <c r="F299" s="132"/>
      <c r="G299" s="132"/>
    </row>
    <row r="300" spans="1:7" s="128" customFormat="1" ht="15">
      <c r="A300" s="142"/>
      <c r="B300" s="142"/>
      <c r="C300" s="142"/>
      <c r="D300" s="132"/>
      <c r="E300" s="132"/>
      <c r="F300" s="132"/>
      <c r="G300" s="132"/>
    </row>
    <row r="301" spans="1:7" s="128" customFormat="1" ht="15">
      <c r="A301" s="142"/>
      <c r="B301" s="142"/>
      <c r="C301" s="142"/>
      <c r="D301" s="132"/>
      <c r="E301" s="132"/>
      <c r="F301" s="132"/>
      <c r="G301" s="132"/>
    </row>
    <row r="302" spans="1:7" s="128" customFormat="1" ht="15">
      <c r="A302" s="142"/>
      <c r="B302" s="142"/>
      <c r="C302" s="142"/>
      <c r="D302" s="132"/>
      <c r="E302" s="132"/>
      <c r="F302" s="132"/>
      <c r="G302" s="132"/>
    </row>
    <row r="303" spans="1:7" s="128" customFormat="1" ht="15">
      <c r="A303" s="142"/>
      <c r="B303" s="142"/>
      <c r="C303" s="142"/>
      <c r="D303" s="132"/>
      <c r="E303" s="132"/>
      <c r="F303" s="132"/>
      <c r="G303" s="132"/>
    </row>
    <row r="304" spans="1:7" s="128" customFormat="1" ht="15">
      <c r="A304" s="142"/>
      <c r="B304" s="142"/>
      <c r="C304" s="142"/>
      <c r="D304" s="132"/>
      <c r="E304" s="132"/>
      <c r="F304" s="132"/>
      <c r="G304" s="132"/>
    </row>
    <row r="305" spans="1:7" s="128" customFormat="1" ht="15">
      <c r="A305" s="142"/>
      <c r="B305" s="142"/>
      <c r="C305" s="142"/>
      <c r="D305" s="132"/>
      <c r="E305" s="132"/>
      <c r="F305" s="132"/>
      <c r="G305" s="132"/>
    </row>
    <row r="306" spans="1:7" s="128" customFormat="1" ht="15">
      <c r="A306" s="142"/>
      <c r="B306" s="142"/>
      <c r="C306" s="142"/>
      <c r="D306" s="132"/>
      <c r="E306" s="132"/>
      <c r="F306" s="132"/>
      <c r="G306" s="132"/>
    </row>
    <row r="307" spans="1:7" s="128" customFormat="1" ht="15">
      <c r="A307" s="142"/>
      <c r="B307" s="142"/>
      <c r="C307" s="142"/>
      <c r="D307" s="132"/>
      <c r="E307" s="132"/>
      <c r="F307" s="132"/>
      <c r="G307" s="132"/>
    </row>
    <row r="308" spans="1:7" s="128" customFormat="1" ht="15">
      <c r="A308" s="142"/>
      <c r="B308" s="142"/>
      <c r="C308" s="142"/>
      <c r="D308" s="132"/>
      <c r="E308" s="132"/>
      <c r="F308" s="132"/>
      <c r="G308" s="132"/>
    </row>
    <row r="309" spans="1:7" s="128" customFormat="1" ht="15">
      <c r="A309" s="142"/>
      <c r="B309" s="142"/>
      <c r="C309" s="142"/>
      <c r="D309" s="132"/>
      <c r="E309" s="132"/>
      <c r="F309" s="132"/>
      <c r="G309" s="132"/>
    </row>
    <row r="310" spans="1:7" s="128" customFormat="1" ht="15">
      <c r="A310" s="142"/>
      <c r="B310" s="142"/>
      <c r="C310" s="142"/>
      <c r="D310" s="132"/>
      <c r="E310" s="132"/>
      <c r="F310" s="132"/>
      <c r="G310" s="132"/>
    </row>
    <row r="311" spans="1:7" s="128" customFormat="1" ht="15">
      <c r="A311" s="142"/>
      <c r="B311" s="142"/>
      <c r="C311" s="142"/>
      <c r="D311" s="132"/>
      <c r="E311" s="132"/>
      <c r="F311" s="132"/>
      <c r="G311" s="132"/>
    </row>
    <row r="312" spans="1:7" s="128" customFormat="1" ht="15">
      <c r="A312" s="142"/>
      <c r="B312" s="142"/>
      <c r="C312" s="142"/>
      <c r="D312" s="132"/>
      <c r="E312" s="132"/>
      <c r="F312" s="132"/>
      <c r="G312" s="132"/>
    </row>
    <row r="313" spans="1:7" s="128" customFormat="1" ht="15">
      <c r="A313" s="142"/>
      <c r="B313" s="142"/>
      <c r="C313" s="142"/>
      <c r="D313" s="132"/>
      <c r="E313" s="132"/>
      <c r="F313" s="132"/>
      <c r="G313" s="132"/>
    </row>
    <row r="314" spans="1:7" s="128" customFormat="1" ht="15">
      <c r="A314" s="142"/>
      <c r="B314" s="142"/>
      <c r="C314" s="142"/>
      <c r="D314" s="132"/>
      <c r="E314" s="132"/>
      <c r="F314" s="132"/>
      <c r="G314" s="132"/>
    </row>
    <row r="315" spans="1:7" s="128" customFormat="1" ht="15">
      <c r="A315" s="142"/>
      <c r="B315" s="142"/>
      <c r="C315" s="142"/>
      <c r="D315" s="132"/>
      <c r="E315" s="132"/>
      <c r="F315" s="132"/>
      <c r="G315" s="132"/>
    </row>
    <row r="316" spans="1:7" s="128" customFormat="1" ht="15">
      <c r="A316" s="142"/>
      <c r="B316" s="142"/>
      <c r="C316" s="142"/>
      <c r="D316" s="132"/>
      <c r="E316" s="132"/>
      <c r="F316" s="132"/>
      <c r="G316" s="132"/>
    </row>
    <row r="317" spans="1:7" s="128" customFormat="1" ht="15">
      <c r="A317" s="142"/>
      <c r="B317" s="142"/>
      <c r="C317" s="142"/>
      <c r="D317" s="132"/>
      <c r="E317" s="132"/>
      <c r="F317" s="132"/>
      <c r="G317" s="132"/>
    </row>
    <row r="318" spans="1:7" s="128" customFormat="1" ht="15">
      <c r="A318" s="142"/>
      <c r="B318" s="142"/>
      <c r="C318" s="142"/>
      <c r="D318" s="132"/>
      <c r="E318" s="132"/>
      <c r="F318" s="132"/>
      <c r="G318" s="132"/>
    </row>
    <row r="319" spans="1:7" s="128" customFormat="1" ht="15">
      <c r="A319" s="142"/>
      <c r="B319" s="142"/>
      <c r="C319" s="142"/>
      <c r="D319" s="132"/>
      <c r="E319" s="132"/>
      <c r="F319" s="132"/>
      <c r="G319" s="132"/>
    </row>
    <row r="320" spans="1:7" s="128" customFormat="1" ht="15">
      <c r="A320" s="142"/>
      <c r="B320" s="142"/>
      <c r="C320" s="142"/>
      <c r="D320" s="132"/>
      <c r="E320" s="132"/>
      <c r="F320" s="132"/>
      <c r="G320" s="132"/>
    </row>
    <row r="321" spans="1:7" s="128" customFormat="1" ht="15">
      <c r="A321" s="142"/>
      <c r="B321" s="142"/>
      <c r="C321" s="142"/>
      <c r="D321" s="132"/>
      <c r="E321" s="132"/>
      <c r="F321" s="132"/>
      <c r="G321" s="132"/>
    </row>
    <row r="322" spans="1:7" s="128" customFormat="1" ht="15">
      <c r="A322" s="142"/>
      <c r="B322" s="142"/>
      <c r="C322" s="142"/>
      <c r="D322" s="132"/>
      <c r="E322" s="132"/>
      <c r="F322" s="132"/>
      <c r="G322" s="132"/>
    </row>
    <row r="323" spans="1:7" s="128" customFormat="1" ht="15">
      <c r="A323" s="142"/>
      <c r="B323" s="142"/>
      <c r="C323" s="142"/>
      <c r="D323" s="132"/>
      <c r="E323" s="132"/>
      <c r="F323" s="132"/>
      <c r="G323" s="132"/>
    </row>
    <row r="324" spans="1:7" s="128" customFormat="1" ht="15">
      <c r="A324" s="142"/>
      <c r="B324" s="142"/>
      <c r="C324" s="142"/>
      <c r="D324" s="132"/>
      <c r="E324" s="132"/>
      <c r="F324" s="132"/>
      <c r="G324" s="132"/>
    </row>
    <row r="325" spans="1:7" s="128" customFormat="1" ht="15">
      <c r="A325" s="142"/>
      <c r="B325" s="142"/>
      <c r="C325" s="142"/>
      <c r="D325" s="132"/>
      <c r="E325" s="132"/>
      <c r="F325" s="132"/>
      <c r="G325" s="132"/>
    </row>
    <row r="326" spans="1:7" s="128" customFormat="1" ht="15">
      <c r="A326" s="142"/>
      <c r="B326" s="142"/>
      <c r="C326" s="142"/>
      <c r="D326" s="132"/>
      <c r="E326" s="132"/>
      <c r="F326" s="132"/>
      <c r="G326" s="132"/>
    </row>
    <row r="327" spans="1:7" s="128" customFormat="1" ht="15">
      <c r="A327" s="142"/>
      <c r="B327" s="142"/>
      <c r="C327" s="142"/>
      <c r="D327" s="132"/>
      <c r="E327" s="132"/>
      <c r="F327" s="132"/>
      <c r="G327" s="132"/>
    </row>
    <row r="328" spans="1:7" s="128" customFormat="1" ht="15">
      <c r="A328" s="142"/>
      <c r="B328" s="142"/>
      <c r="C328" s="142"/>
      <c r="D328" s="132"/>
      <c r="E328" s="132"/>
      <c r="F328" s="132"/>
      <c r="G328" s="132"/>
    </row>
    <row r="329" spans="1:7" s="128" customFormat="1" ht="15">
      <c r="A329" s="142"/>
      <c r="B329" s="142"/>
      <c r="C329" s="142"/>
      <c r="D329" s="132"/>
      <c r="E329" s="132"/>
      <c r="F329" s="132"/>
      <c r="G329" s="132"/>
    </row>
    <row r="330" spans="1:7" s="128" customFormat="1" ht="15">
      <c r="A330" s="142"/>
      <c r="B330" s="142"/>
      <c r="C330" s="142"/>
      <c r="D330" s="132"/>
      <c r="E330" s="132"/>
      <c r="F330" s="132"/>
      <c r="G330" s="132"/>
    </row>
    <row r="331" spans="1:7" s="128" customFormat="1" ht="15">
      <c r="A331" s="142"/>
      <c r="B331" s="142"/>
      <c r="C331" s="142"/>
      <c r="D331" s="132"/>
      <c r="E331" s="132"/>
      <c r="F331" s="132"/>
      <c r="G331" s="132"/>
    </row>
    <row r="332" spans="1:7" s="128" customFormat="1" ht="15">
      <c r="A332" s="142"/>
      <c r="B332" s="142"/>
      <c r="C332" s="142"/>
      <c r="D332" s="132"/>
      <c r="E332" s="132"/>
      <c r="F332" s="132"/>
      <c r="G332" s="132"/>
    </row>
    <row r="333" spans="1:7" s="128" customFormat="1" ht="15">
      <c r="A333" s="142"/>
      <c r="B333" s="142"/>
      <c r="C333" s="142"/>
      <c r="D333" s="132"/>
      <c r="E333" s="132"/>
      <c r="F333" s="132"/>
      <c r="G333" s="132"/>
    </row>
    <row r="334" spans="1:7" s="128" customFormat="1" ht="15">
      <c r="A334" s="142"/>
      <c r="B334" s="142"/>
      <c r="C334" s="142"/>
      <c r="D334" s="132"/>
      <c r="E334" s="132"/>
      <c r="F334" s="132"/>
      <c r="G334" s="132"/>
    </row>
    <row r="335" spans="1:7" s="128" customFormat="1" ht="15">
      <c r="A335" s="142"/>
      <c r="B335" s="142"/>
      <c r="C335" s="142"/>
      <c r="D335" s="132"/>
      <c r="E335" s="132"/>
      <c r="F335" s="132"/>
      <c r="G335" s="132"/>
    </row>
    <row r="336" spans="1:7" s="128" customFormat="1" ht="15">
      <c r="A336" s="142"/>
      <c r="B336" s="142"/>
      <c r="C336" s="142"/>
      <c r="D336" s="132"/>
      <c r="E336" s="132"/>
      <c r="F336" s="132"/>
      <c r="G336" s="132"/>
    </row>
    <row r="337" spans="1:7" s="128" customFormat="1" ht="15">
      <c r="A337" s="142"/>
      <c r="B337" s="142"/>
      <c r="C337" s="142"/>
      <c r="D337" s="132"/>
      <c r="E337" s="132"/>
      <c r="F337" s="132"/>
      <c r="G337" s="132"/>
    </row>
    <row r="338" spans="1:7" s="128" customFormat="1" ht="15">
      <c r="A338" s="142"/>
      <c r="B338" s="142"/>
      <c r="C338" s="142"/>
      <c r="D338" s="132"/>
      <c r="E338" s="132"/>
      <c r="F338" s="132"/>
      <c r="G338" s="132"/>
    </row>
    <row r="339" spans="1:7" s="128" customFormat="1" ht="15">
      <c r="A339" s="142"/>
      <c r="B339" s="142"/>
      <c r="C339" s="142"/>
      <c r="D339" s="132"/>
      <c r="E339" s="132"/>
      <c r="F339" s="132"/>
      <c r="G339" s="132"/>
    </row>
    <row r="340" spans="1:7" s="128" customFormat="1" ht="15">
      <c r="A340" s="142"/>
      <c r="B340" s="142"/>
      <c r="C340" s="142"/>
      <c r="D340" s="132"/>
      <c r="E340" s="132"/>
      <c r="F340" s="132"/>
      <c r="G340" s="132"/>
    </row>
    <row r="341" spans="1:7" s="128" customFormat="1" ht="15">
      <c r="A341" s="142"/>
      <c r="B341" s="142"/>
      <c r="C341" s="142"/>
      <c r="D341" s="132"/>
      <c r="E341" s="132"/>
      <c r="F341" s="132"/>
      <c r="G341" s="132"/>
    </row>
    <row r="342" spans="1:7" s="128" customFormat="1" ht="15">
      <c r="A342" s="142"/>
      <c r="B342" s="142"/>
      <c r="C342" s="142"/>
      <c r="D342" s="132"/>
      <c r="E342" s="132"/>
      <c r="F342" s="132"/>
      <c r="G342" s="132"/>
    </row>
    <row r="343" spans="1:7" s="128" customFormat="1" ht="15">
      <c r="A343" s="142"/>
      <c r="B343" s="142"/>
      <c r="C343" s="142"/>
      <c r="D343" s="132"/>
      <c r="E343" s="132"/>
      <c r="F343" s="132"/>
      <c r="G343" s="132"/>
    </row>
    <row r="344" spans="1:7" s="128" customFormat="1" ht="15">
      <c r="A344" s="142"/>
      <c r="B344" s="142"/>
      <c r="C344" s="142"/>
      <c r="D344" s="132"/>
      <c r="E344" s="132"/>
      <c r="F344" s="132"/>
      <c r="G344" s="132"/>
    </row>
    <row r="345" spans="1:7" s="128" customFormat="1" ht="15">
      <c r="A345" s="142"/>
      <c r="B345" s="142"/>
      <c r="C345" s="142"/>
      <c r="D345" s="132"/>
      <c r="E345" s="132"/>
      <c r="F345" s="132"/>
      <c r="G345" s="132"/>
    </row>
    <row r="346" spans="1:7" s="128" customFormat="1" ht="15">
      <c r="A346" s="142"/>
      <c r="B346" s="142"/>
      <c r="C346" s="142"/>
      <c r="D346" s="132"/>
      <c r="E346" s="132"/>
      <c r="F346" s="132"/>
      <c r="G346" s="132"/>
    </row>
    <row r="347" spans="1:7" s="128" customFormat="1" ht="15">
      <c r="A347" s="142"/>
      <c r="B347" s="142"/>
      <c r="C347" s="142"/>
      <c r="D347" s="132"/>
      <c r="E347" s="132"/>
      <c r="F347" s="132"/>
      <c r="G347" s="132"/>
    </row>
    <row r="348" spans="1:7" s="128" customFormat="1" ht="15">
      <c r="A348" s="142"/>
      <c r="B348" s="142"/>
      <c r="C348" s="142"/>
      <c r="D348" s="132"/>
      <c r="E348" s="132"/>
      <c r="F348" s="132"/>
      <c r="G348" s="132"/>
    </row>
    <row r="349" spans="1:7" s="128" customFormat="1" ht="15">
      <c r="A349" s="142"/>
      <c r="B349" s="142"/>
      <c r="C349" s="142"/>
      <c r="D349" s="132"/>
      <c r="E349" s="132"/>
      <c r="F349" s="132"/>
      <c r="G349" s="132"/>
    </row>
    <row r="350" spans="1:7" s="128" customFormat="1" ht="15">
      <c r="A350" s="142"/>
      <c r="B350" s="142"/>
      <c r="C350" s="142"/>
      <c r="D350" s="132"/>
      <c r="E350" s="132"/>
      <c r="F350" s="132"/>
      <c r="G350" s="132"/>
    </row>
    <row r="351" spans="1:7" s="128" customFormat="1" ht="15">
      <c r="A351" s="142"/>
      <c r="B351" s="142"/>
      <c r="C351" s="142"/>
      <c r="D351" s="132"/>
      <c r="E351" s="132"/>
      <c r="F351" s="132"/>
      <c r="G351" s="132"/>
    </row>
    <row r="352" spans="1:7" s="128" customFormat="1" ht="15">
      <c r="A352" s="142"/>
      <c r="B352" s="142"/>
      <c r="C352" s="142"/>
      <c r="D352" s="132"/>
      <c r="E352" s="132"/>
      <c r="F352" s="132"/>
      <c r="G352" s="132"/>
    </row>
    <row r="353" spans="1:7" s="128" customFormat="1" ht="15">
      <c r="A353" s="142"/>
      <c r="B353" s="142"/>
      <c r="C353" s="142"/>
      <c r="D353" s="132"/>
      <c r="E353" s="132"/>
      <c r="F353" s="132"/>
      <c r="G353" s="132"/>
    </row>
    <row r="354" spans="1:7" s="128" customFormat="1" ht="15">
      <c r="A354" s="142"/>
      <c r="B354" s="142"/>
      <c r="C354" s="142"/>
      <c r="D354" s="132"/>
      <c r="E354" s="132"/>
      <c r="F354" s="132"/>
      <c r="G354" s="132"/>
    </row>
    <row r="355" spans="1:7" s="128" customFormat="1" ht="15">
      <c r="A355" s="142"/>
      <c r="B355" s="142"/>
      <c r="C355" s="142"/>
      <c r="D355" s="132"/>
      <c r="E355" s="132"/>
      <c r="F355" s="132"/>
      <c r="G355" s="132"/>
    </row>
    <row r="356" spans="1:7" s="128" customFormat="1" ht="15">
      <c r="A356" s="142"/>
      <c r="B356" s="142"/>
      <c r="C356" s="142"/>
      <c r="D356" s="132"/>
      <c r="E356" s="132"/>
      <c r="F356" s="132"/>
      <c r="G356" s="132"/>
    </row>
    <row r="357" spans="1:7" s="128" customFormat="1" ht="15">
      <c r="A357" s="142"/>
      <c r="B357" s="142"/>
      <c r="C357" s="142"/>
      <c r="D357" s="132"/>
      <c r="E357" s="132"/>
      <c r="F357" s="132"/>
      <c r="G357" s="132"/>
    </row>
    <row r="358" spans="1:7" s="128" customFormat="1" ht="15">
      <c r="A358" s="142"/>
      <c r="B358" s="142"/>
      <c r="C358" s="142"/>
      <c r="D358" s="132"/>
      <c r="E358" s="132"/>
      <c r="F358" s="132"/>
      <c r="G358" s="132"/>
    </row>
    <row r="359" spans="1:7" s="128" customFormat="1" ht="15">
      <c r="A359" s="142"/>
      <c r="B359" s="142"/>
      <c r="C359" s="142"/>
      <c r="D359" s="132"/>
      <c r="E359" s="132"/>
      <c r="F359" s="132"/>
      <c r="G359" s="132"/>
    </row>
    <row r="360" spans="1:7" s="128" customFormat="1" ht="15">
      <c r="A360" s="142"/>
      <c r="B360" s="142"/>
      <c r="C360" s="142"/>
      <c r="D360" s="132"/>
      <c r="E360" s="132"/>
      <c r="F360" s="132"/>
      <c r="G360" s="132"/>
    </row>
    <row r="361" spans="1:7" s="128" customFormat="1" ht="15">
      <c r="A361" s="142"/>
      <c r="B361" s="142"/>
      <c r="C361" s="142"/>
      <c r="D361" s="132"/>
      <c r="E361" s="132"/>
      <c r="F361" s="132"/>
      <c r="G361" s="132"/>
    </row>
    <row r="362" spans="1:7" s="128" customFormat="1" ht="15">
      <c r="A362" s="142"/>
      <c r="B362" s="142"/>
      <c r="C362" s="142"/>
      <c r="D362" s="132"/>
      <c r="E362" s="132"/>
      <c r="F362" s="132"/>
      <c r="G362" s="132"/>
    </row>
    <row r="363" spans="1:7" s="128" customFormat="1" ht="15">
      <c r="A363" s="142"/>
      <c r="B363" s="142"/>
      <c r="C363" s="142"/>
      <c r="D363" s="132"/>
      <c r="E363" s="132"/>
      <c r="F363" s="132"/>
      <c r="G363" s="132"/>
    </row>
    <row r="364" spans="1:7" s="128" customFormat="1" ht="15">
      <c r="A364" s="142"/>
      <c r="B364" s="142"/>
      <c r="C364" s="142"/>
      <c r="D364" s="132"/>
      <c r="E364" s="132"/>
      <c r="F364" s="132"/>
      <c r="G364" s="132"/>
    </row>
    <row r="365" spans="1:7" s="128" customFormat="1" ht="15">
      <c r="A365" s="142"/>
      <c r="B365" s="142"/>
      <c r="C365" s="142"/>
      <c r="D365" s="132"/>
      <c r="E365" s="132"/>
      <c r="F365" s="132"/>
      <c r="G365" s="132"/>
    </row>
    <row r="366" spans="1:7" s="128" customFormat="1" ht="15">
      <c r="A366" s="142"/>
      <c r="B366" s="142"/>
      <c r="C366" s="142"/>
      <c r="D366" s="132"/>
      <c r="E366" s="132"/>
      <c r="F366" s="132"/>
      <c r="G366" s="132"/>
    </row>
    <row r="367" spans="1:7" s="128" customFormat="1" ht="15">
      <c r="A367" s="142"/>
      <c r="B367" s="142"/>
      <c r="C367" s="142"/>
      <c r="D367" s="132"/>
      <c r="E367" s="132"/>
      <c r="F367" s="132"/>
      <c r="G367" s="132"/>
    </row>
    <row r="368" spans="1:7" s="128" customFormat="1" ht="15">
      <c r="A368" s="142"/>
      <c r="B368" s="142"/>
      <c r="C368" s="142"/>
      <c r="D368" s="132"/>
      <c r="E368" s="132"/>
      <c r="F368" s="132"/>
      <c r="G368" s="132"/>
    </row>
    <row r="369" spans="1:7" s="128" customFormat="1" ht="15">
      <c r="A369" s="142"/>
      <c r="B369" s="142"/>
      <c r="C369" s="142"/>
      <c r="D369" s="132"/>
      <c r="E369" s="132"/>
      <c r="F369" s="132"/>
      <c r="G369" s="132"/>
    </row>
    <row r="370" spans="1:7" s="128" customFormat="1" ht="15">
      <c r="A370" s="142"/>
      <c r="B370" s="142"/>
      <c r="C370" s="142"/>
      <c r="D370" s="132"/>
      <c r="E370" s="132"/>
      <c r="F370" s="132"/>
      <c r="G370" s="132"/>
    </row>
    <row r="371" spans="1:7" s="128" customFormat="1" ht="15">
      <c r="A371" s="142"/>
      <c r="B371" s="142"/>
      <c r="C371" s="142"/>
      <c r="D371" s="132"/>
      <c r="E371" s="132"/>
      <c r="F371" s="132"/>
      <c r="G371" s="132"/>
    </row>
    <row r="372" spans="1:7" s="128" customFormat="1" ht="15">
      <c r="A372" s="142"/>
      <c r="B372" s="142"/>
      <c r="C372" s="142"/>
      <c r="D372" s="132"/>
      <c r="E372" s="132"/>
      <c r="F372" s="132"/>
      <c r="G372" s="132"/>
    </row>
    <row r="373" spans="1:7" s="128" customFormat="1" ht="15">
      <c r="A373" s="142"/>
      <c r="B373" s="142"/>
      <c r="C373" s="142"/>
      <c r="D373" s="132"/>
      <c r="E373" s="132"/>
      <c r="F373" s="132"/>
      <c r="G373" s="132"/>
    </row>
    <row r="374" spans="1:7" s="128" customFormat="1" ht="15">
      <c r="A374" s="142"/>
      <c r="B374" s="142"/>
      <c r="C374" s="142"/>
      <c r="D374" s="132"/>
      <c r="E374" s="132"/>
      <c r="F374" s="132"/>
      <c r="G374" s="132"/>
    </row>
    <row r="375" spans="1:7" s="128" customFormat="1" ht="15">
      <c r="A375" s="142"/>
      <c r="B375" s="142"/>
      <c r="C375" s="142"/>
      <c r="D375" s="132"/>
      <c r="E375" s="132"/>
      <c r="F375" s="132"/>
      <c r="G375" s="132"/>
    </row>
    <row r="376" spans="1:7" s="128" customFormat="1" ht="15">
      <c r="A376" s="142"/>
      <c r="B376" s="142"/>
      <c r="C376" s="142"/>
      <c r="D376" s="132"/>
      <c r="E376" s="132"/>
      <c r="F376" s="132"/>
      <c r="G376" s="132"/>
    </row>
    <row r="377" spans="1:7" s="128" customFormat="1" ht="15">
      <c r="A377" s="142"/>
      <c r="B377" s="142"/>
      <c r="C377" s="142"/>
      <c r="D377" s="132"/>
      <c r="E377" s="132"/>
      <c r="F377" s="132"/>
      <c r="G377" s="132"/>
    </row>
    <row r="378" spans="1:7" s="128" customFormat="1" ht="15">
      <c r="A378" s="142"/>
      <c r="B378" s="142"/>
      <c r="C378" s="142"/>
      <c r="D378" s="132"/>
      <c r="E378" s="132"/>
      <c r="F378" s="132"/>
      <c r="G378" s="132"/>
    </row>
    <row r="379" spans="1:7" s="128" customFormat="1" ht="15">
      <c r="A379" s="142"/>
      <c r="B379" s="142"/>
      <c r="C379" s="142"/>
      <c r="D379" s="132"/>
      <c r="E379" s="132"/>
      <c r="F379" s="132"/>
      <c r="G379" s="132"/>
    </row>
    <row r="380" spans="1:7" s="128" customFormat="1" ht="15">
      <c r="A380" s="142"/>
      <c r="B380" s="142"/>
      <c r="C380" s="142"/>
      <c r="D380" s="132"/>
      <c r="E380" s="132"/>
      <c r="F380" s="132"/>
      <c r="G380" s="132"/>
    </row>
    <row r="381" spans="1:7" s="128" customFormat="1" ht="15">
      <c r="A381" s="142"/>
      <c r="B381" s="142"/>
      <c r="C381" s="142"/>
      <c r="D381" s="132"/>
      <c r="E381" s="132"/>
      <c r="F381" s="132"/>
      <c r="G381" s="132"/>
    </row>
    <row r="382" spans="1:7" s="128" customFormat="1" ht="15">
      <c r="A382" s="142"/>
      <c r="B382" s="142"/>
      <c r="C382" s="142"/>
      <c r="D382" s="132"/>
      <c r="E382" s="132"/>
      <c r="F382" s="132"/>
      <c r="G382" s="132"/>
    </row>
    <row r="383" spans="1:7" s="128" customFormat="1" ht="15">
      <c r="A383" s="142"/>
      <c r="B383" s="142"/>
      <c r="C383" s="142"/>
      <c r="D383" s="132"/>
      <c r="E383" s="132"/>
      <c r="F383" s="132"/>
      <c r="G383" s="132"/>
    </row>
    <row r="384" spans="1:7" s="128" customFormat="1" ht="15">
      <c r="A384" s="142"/>
      <c r="B384" s="142"/>
      <c r="C384" s="142"/>
      <c r="D384" s="132"/>
      <c r="E384" s="132"/>
      <c r="F384" s="132"/>
      <c r="G384" s="132"/>
    </row>
    <row r="385" spans="1:7" s="128" customFormat="1" ht="15">
      <c r="A385" s="142"/>
      <c r="B385" s="142"/>
      <c r="C385" s="142"/>
      <c r="D385" s="132"/>
      <c r="E385" s="132"/>
      <c r="F385" s="132"/>
      <c r="G385" s="132"/>
    </row>
    <row r="386" spans="1:7" s="128" customFormat="1" ht="15">
      <c r="A386" s="142"/>
      <c r="B386" s="142"/>
      <c r="C386" s="142"/>
      <c r="D386" s="132"/>
      <c r="E386" s="132"/>
      <c r="F386" s="132"/>
      <c r="G386" s="132"/>
    </row>
    <row r="387" spans="1:7" s="128" customFormat="1" ht="15">
      <c r="A387" s="142"/>
      <c r="B387" s="142"/>
      <c r="C387" s="142"/>
      <c r="D387" s="132"/>
      <c r="E387" s="132"/>
      <c r="F387" s="132"/>
      <c r="G387" s="132"/>
    </row>
    <row r="388" spans="1:7" s="128" customFormat="1" ht="15">
      <c r="A388" s="142"/>
      <c r="B388" s="142"/>
      <c r="C388" s="142"/>
      <c r="D388" s="132"/>
      <c r="E388" s="132"/>
      <c r="F388" s="132"/>
      <c r="G388" s="132"/>
    </row>
    <row r="389" spans="1:7" s="128" customFormat="1" ht="15">
      <c r="A389" s="142"/>
      <c r="B389" s="142"/>
      <c r="C389" s="142"/>
      <c r="D389" s="132"/>
      <c r="E389" s="132"/>
      <c r="F389" s="132"/>
      <c r="G389" s="132"/>
    </row>
    <row r="390" spans="1:7" s="128" customFormat="1" ht="15">
      <c r="A390" s="142"/>
      <c r="B390" s="142"/>
      <c r="C390" s="142"/>
      <c r="D390" s="132"/>
      <c r="E390" s="132"/>
      <c r="F390" s="132"/>
      <c r="G390" s="132"/>
    </row>
    <row r="391" spans="1:7" s="128" customFormat="1" ht="15">
      <c r="A391" s="142"/>
      <c r="B391" s="142"/>
      <c r="C391" s="142"/>
      <c r="D391" s="132"/>
      <c r="E391" s="132"/>
      <c r="F391" s="132"/>
      <c r="G391" s="132"/>
    </row>
    <row r="392" spans="1:7" s="128" customFormat="1" ht="15">
      <c r="A392" s="142"/>
      <c r="B392" s="142"/>
      <c r="C392" s="142"/>
      <c r="D392" s="132"/>
      <c r="E392" s="132"/>
      <c r="F392" s="132"/>
      <c r="G392" s="132"/>
    </row>
    <row r="393" spans="1:7" s="128" customFormat="1" ht="15">
      <c r="A393" s="142"/>
      <c r="B393" s="142"/>
      <c r="C393" s="142"/>
      <c r="D393" s="132"/>
      <c r="E393" s="132"/>
      <c r="F393" s="132"/>
      <c r="G393" s="132"/>
    </row>
    <row r="394" spans="1:7" s="128" customFormat="1" ht="15">
      <c r="A394" s="142"/>
      <c r="B394" s="142"/>
      <c r="C394" s="142"/>
      <c r="D394" s="132"/>
      <c r="E394" s="132"/>
      <c r="F394" s="132"/>
      <c r="G394" s="132"/>
    </row>
    <row r="395" spans="1:7" s="128" customFormat="1" ht="15">
      <c r="A395" s="142"/>
      <c r="B395" s="142"/>
      <c r="C395" s="142"/>
      <c r="D395" s="132"/>
      <c r="E395" s="132"/>
      <c r="F395" s="132"/>
      <c r="G395" s="132"/>
    </row>
    <row r="396" spans="1:7" s="128" customFormat="1" ht="15">
      <c r="A396" s="142"/>
      <c r="B396" s="142"/>
      <c r="C396" s="142"/>
      <c r="D396" s="132"/>
      <c r="E396" s="132"/>
      <c r="F396" s="132"/>
      <c r="G396" s="132"/>
    </row>
    <row r="397" spans="1:7" s="128" customFormat="1" ht="15">
      <c r="A397" s="142"/>
      <c r="B397" s="142"/>
      <c r="C397" s="142"/>
      <c r="D397" s="132"/>
      <c r="E397" s="132"/>
      <c r="F397" s="132"/>
      <c r="G397" s="132"/>
    </row>
    <row r="398" spans="1:7" s="128" customFormat="1" ht="15">
      <c r="A398" s="142"/>
      <c r="B398" s="142"/>
      <c r="C398" s="142"/>
      <c r="D398" s="132"/>
      <c r="E398" s="132"/>
      <c r="F398" s="132"/>
      <c r="G398" s="132"/>
    </row>
    <row r="399" spans="1:7" s="128" customFormat="1" ht="15">
      <c r="A399" s="142"/>
      <c r="B399" s="142"/>
      <c r="C399" s="142"/>
      <c r="D399" s="132"/>
      <c r="E399" s="132"/>
      <c r="F399" s="132"/>
      <c r="G399" s="132"/>
    </row>
    <row r="400" spans="1:7" s="128" customFormat="1" ht="15">
      <c r="A400" s="142"/>
      <c r="B400" s="142"/>
      <c r="C400" s="142"/>
      <c r="D400" s="132"/>
      <c r="E400" s="132"/>
      <c r="F400" s="132"/>
      <c r="G400" s="132"/>
    </row>
    <row r="401" spans="1:7" s="128" customFormat="1" ht="15">
      <c r="A401" s="142"/>
      <c r="B401" s="142"/>
      <c r="C401" s="142"/>
      <c r="D401" s="132"/>
      <c r="E401" s="132"/>
      <c r="F401" s="132"/>
      <c r="G401" s="132"/>
    </row>
    <row r="402" spans="1:7" s="128" customFormat="1" ht="15">
      <c r="A402" s="142"/>
      <c r="B402" s="142"/>
      <c r="C402" s="142"/>
      <c r="D402" s="132"/>
      <c r="E402" s="132"/>
      <c r="F402" s="132"/>
      <c r="G402" s="132"/>
    </row>
    <row r="403" spans="1:7" s="128" customFormat="1" ht="15">
      <c r="A403" s="142"/>
      <c r="B403" s="142"/>
      <c r="C403" s="142"/>
      <c r="D403" s="132"/>
      <c r="E403" s="132"/>
      <c r="F403" s="132"/>
      <c r="G403" s="132"/>
    </row>
    <row r="404" spans="1:7" s="128" customFormat="1" ht="15">
      <c r="A404" s="142"/>
      <c r="B404" s="142"/>
      <c r="C404" s="142"/>
      <c r="D404" s="132"/>
      <c r="E404" s="132"/>
      <c r="F404" s="132"/>
      <c r="G404" s="132"/>
    </row>
    <row r="405" spans="1:7" s="128" customFormat="1" ht="15">
      <c r="A405" s="142"/>
      <c r="B405" s="142"/>
      <c r="C405" s="142"/>
      <c r="D405" s="132"/>
      <c r="E405" s="132"/>
      <c r="F405" s="132"/>
      <c r="G405" s="132"/>
    </row>
    <row r="406" spans="1:7" s="128" customFormat="1" ht="15">
      <c r="A406" s="142"/>
      <c r="B406" s="142"/>
      <c r="C406" s="142"/>
      <c r="D406" s="132"/>
      <c r="E406" s="132"/>
      <c r="F406" s="132"/>
      <c r="G406" s="132"/>
    </row>
    <row r="407" spans="1:7" s="128" customFormat="1" ht="15">
      <c r="A407" s="142"/>
      <c r="B407" s="142"/>
      <c r="C407" s="142"/>
      <c r="D407" s="132"/>
      <c r="E407" s="132"/>
      <c r="F407" s="132"/>
      <c r="G407" s="132"/>
    </row>
    <row r="408" spans="1:7" s="128" customFormat="1" ht="15">
      <c r="A408" s="142"/>
      <c r="B408" s="142"/>
      <c r="C408" s="142"/>
      <c r="D408" s="132"/>
      <c r="E408" s="132"/>
      <c r="F408" s="132"/>
      <c r="G408" s="132"/>
    </row>
    <row r="409" spans="1:7" s="128" customFormat="1" ht="15">
      <c r="A409" s="142"/>
      <c r="B409" s="142"/>
      <c r="C409" s="142"/>
      <c r="D409" s="132"/>
      <c r="E409" s="132"/>
      <c r="F409" s="132"/>
      <c r="G409" s="132"/>
    </row>
    <row r="410" spans="1:7" s="128" customFormat="1" ht="15">
      <c r="A410" s="142"/>
      <c r="B410" s="142"/>
      <c r="C410" s="142"/>
      <c r="D410" s="132"/>
      <c r="E410" s="132"/>
      <c r="F410" s="132"/>
      <c r="G410" s="132"/>
    </row>
    <row r="411" spans="1:7" s="128" customFormat="1" ht="15">
      <c r="A411" s="142"/>
      <c r="B411" s="142"/>
      <c r="C411" s="142"/>
      <c r="D411" s="132"/>
      <c r="E411" s="132"/>
      <c r="F411" s="132"/>
      <c r="G411" s="132"/>
    </row>
    <row r="412" spans="1:7" s="128" customFormat="1" ht="15">
      <c r="A412" s="142"/>
      <c r="B412" s="142"/>
      <c r="C412" s="142"/>
      <c r="D412" s="132"/>
      <c r="E412" s="132"/>
      <c r="F412" s="132"/>
      <c r="G412" s="132"/>
    </row>
    <row r="413" spans="1:7" s="128" customFormat="1" ht="15">
      <c r="A413" s="142"/>
      <c r="B413" s="142"/>
      <c r="C413" s="142"/>
      <c r="D413" s="132"/>
      <c r="E413" s="132"/>
      <c r="F413" s="132"/>
      <c r="G413" s="132"/>
    </row>
    <row r="414" spans="1:7" s="128" customFormat="1" ht="15">
      <c r="A414" s="142"/>
      <c r="B414" s="142"/>
      <c r="C414" s="142"/>
      <c r="D414" s="132"/>
      <c r="E414" s="132"/>
      <c r="F414" s="132"/>
      <c r="G414" s="132"/>
    </row>
    <row r="415" spans="1:7" s="128" customFormat="1" ht="15">
      <c r="A415" s="142"/>
      <c r="B415" s="142"/>
      <c r="C415" s="142"/>
      <c r="D415" s="132"/>
      <c r="E415" s="132"/>
      <c r="F415" s="132"/>
      <c r="G415" s="132"/>
    </row>
    <row r="416" spans="1:7" s="128" customFormat="1" ht="15">
      <c r="A416" s="142"/>
      <c r="B416" s="142"/>
      <c r="C416" s="142"/>
      <c r="D416" s="132"/>
      <c r="E416" s="132"/>
      <c r="F416" s="132"/>
      <c r="G416" s="132"/>
    </row>
    <row r="417" spans="1:7" s="128" customFormat="1" ht="15">
      <c r="A417" s="142"/>
      <c r="B417" s="142"/>
      <c r="C417" s="142"/>
      <c r="D417" s="132"/>
      <c r="E417" s="132"/>
      <c r="F417" s="132"/>
      <c r="G417" s="132"/>
    </row>
    <row r="418" spans="1:7" s="128" customFormat="1" ht="15">
      <c r="A418" s="142"/>
      <c r="B418" s="142"/>
      <c r="C418" s="142"/>
      <c r="D418" s="132"/>
      <c r="E418" s="132"/>
      <c r="F418" s="132"/>
      <c r="G418" s="132"/>
    </row>
    <row r="419" spans="1:7" s="128" customFormat="1" ht="15">
      <c r="A419" s="142"/>
      <c r="B419" s="142"/>
      <c r="C419" s="142"/>
      <c r="D419" s="132"/>
      <c r="E419" s="132"/>
      <c r="F419" s="132"/>
      <c r="G419" s="132"/>
    </row>
    <row r="420" spans="1:7" s="128" customFormat="1" ht="15">
      <c r="A420" s="142"/>
      <c r="B420" s="142"/>
      <c r="C420" s="142"/>
      <c r="D420" s="132"/>
      <c r="E420" s="132"/>
      <c r="F420" s="132"/>
      <c r="G420" s="132"/>
    </row>
    <row r="421" spans="1:7" s="128" customFormat="1" ht="15">
      <c r="A421" s="142"/>
      <c r="B421" s="142"/>
      <c r="C421" s="142"/>
      <c r="D421" s="132"/>
      <c r="E421" s="132"/>
      <c r="F421" s="132"/>
      <c r="G421" s="132"/>
    </row>
    <row r="422" spans="1:7" s="128" customFormat="1" ht="15">
      <c r="A422" s="142"/>
      <c r="B422" s="142"/>
      <c r="C422" s="142"/>
      <c r="D422" s="132"/>
      <c r="E422" s="132"/>
      <c r="F422" s="132"/>
      <c r="G422" s="132"/>
    </row>
    <row r="423" spans="1:7" s="128" customFormat="1" ht="15">
      <c r="A423" s="142"/>
      <c r="B423" s="142"/>
      <c r="C423" s="142"/>
      <c r="D423" s="132"/>
      <c r="E423" s="132"/>
      <c r="F423" s="132"/>
      <c r="G423" s="132"/>
    </row>
    <row r="424" spans="1:7" s="128" customFormat="1" ht="15">
      <c r="A424" s="142"/>
      <c r="B424" s="142"/>
      <c r="C424" s="142"/>
      <c r="D424" s="132"/>
      <c r="E424" s="132"/>
      <c r="F424" s="132"/>
      <c r="G424" s="132"/>
    </row>
    <row r="425" spans="1:7" s="128" customFormat="1" ht="15">
      <c r="A425" s="142"/>
      <c r="B425" s="142"/>
      <c r="C425" s="142"/>
      <c r="D425" s="132"/>
      <c r="E425" s="132"/>
      <c r="F425" s="132"/>
      <c r="G425" s="132"/>
    </row>
    <row r="426" spans="1:7" s="128" customFormat="1" ht="15">
      <c r="A426" s="142"/>
      <c r="B426" s="142"/>
      <c r="C426" s="142"/>
      <c r="D426" s="132"/>
      <c r="E426" s="132"/>
      <c r="F426" s="132"/>
      <c r="G426" s="132"/>
    </row>
    <row r="427" spans="1:7" s="128" customFormat="1" ht="15">
      <c r="A427" s="142"/>
      <c r="B427" s="142"/>
      <c r="C427" s="142"/>
      <c r="D427" s="132"/>
      <c r="E427" s="132"/>
      <c r="F427" s="132"/>
      <c r="G427" s="132"/>
    </row>
    <row r="428" spans="1:7" s="128" customFormat="1" ht="15">
      <c r="A428" s="142"/>
      <c r="B428" s="142"/>
      <c r="C428" s="142"/>
      <c r="D428" s="132"/>
      <c r="E428" s="132"/>
      <c r="F428" s="132"/>
      <c r="G428" s="132"/>
    </row>
    <row r="429" spans="1:7" s="128" customFormat="1" ht="15">
      <c r="A429" s="142"/>
      <c r="B429" s="142"/>
      <c r="C429" s="142"/>
      <c r="D429" s="132"/>
      <c r="E429" s="132"/>
      <c r="F429" s="132"/>
      <c r="G429" s="132"/>
    </row>
    <row r="430" spans="1:7" s="128" customFormat="1" ht="15">
      <c r="A430" s="142"/>
      <c r="B430" s="142"/>
      <c r="C430" s="142"/>
      <c r="D430" s="132"/>
      <c r="E430" s="132"/>
      <c r="F430" s="132"/>
      <c r="G430" s="132"/>
    </row>
    <row r="431" spans="1:7" s="128" customFormat="1" ht="15">
      <c r="A431" s="142"/>
      <c r="B431" s="142"/>
      <c r="C431" s="142"/>
      <c r="D431" s="132"/>
      <c r="E431" s="132"/>
      <c r="F431" s="132"/>
      <c r="G431" s="132"/>
    </row>
    <row r="432" spans="1:7" s="128" customFormat="1" ht="15">
      <c r="A432" s="142"/>
      <c r="B432" s="142"/>
      <c r="C432" s="142"/>
      <c r="D432" s="132"/>
      <c r="E432" s="132"/>
      <c r="F432" s="132"/>
      <c r="G432" s="132"/>
    </row>
    <row r="433" spans="1:7" s="128" customFormat="1" ht="15">
      <c r="A433" s="142"/>
      <c r="B433" s="142"/>
      <c r="C433" s="142"/>
      <c r="D433" s="132"/>
      <c r="E433" s="132"/>
      <c r="F433" s="132"/>
      <c r="G433" s="132"/>
    </row>
    <row r="434" spans="1:7" s="128" customFormat="1" ht="15">
      <c r="A434" s="142"/>
      <c r="B434" s="142"/>
      <c r="C434" s="142"/>
      <c r="D434" s="132"/>
      <c r="E434" s="132"/>
      <c r="F434" s="132"/>
      <c r="G434" s="132"/>
    </row>
    <row r="435" spans="1:7" s="128" customFormat="1" ht="15">
      <c r="A435" s="142"/>
      <c r="B435" s="142"/>
      <c r="C435" s="142"/>
      <c r="D435" s="132"/>
      <c r="E435" s="132"/>
      <c r="F435" s="132"/>
      <c r="G435" s="132"/>
    </row>
    <row r="436" spans="1:7" s="128" customFormat="1" ht="15">
      <c r="A436" s="142"/>
      <c r="B436" s="142"/>
      <c r="C436" s="142"/>
      <c r="D436" s="132"/>
      <c r="E436" s="132"/>
      <c r="F436" s="132"/>
      <c r="G436" s="132"/>
    </row>
    <row r="437" spans="1:7" s="128" customFormat="1" ht="15">
      <c r="A437" s="142"/>
      <c r="B437" s="142"/>
      <c r="C437" s="142"/>
      <c r="D437" s="132"/>
      <c r="E437" s="132"/>
      <c r="F437" s="132"/>
      <c r="G437" s="132"/>
    </row>
    <row r="438" spans="1:7" s="128" customFormat="1" ht="15">
      <c r="A438" s="142"/>
      <c r="B438" s="142"/>
      <c r="C438" s="142"/>
      <c r="D438" s="132"/>
      <c r="E438" s="132"/>
      <c r="F438" s="132"/>
      <c r="G438" s="132"/>
    </row>
    <row r="439" spans="1:7" s="128" customFormat="1" ht="15">
      <c r="A439" s="142"/>
      <c r="B439" s="142"/>
      <c r="C439" s="142"/>
      <c r="D439" s="132"/>
      <c r="E439" s="132"/>
      <c r="F439" s="132"/>
      <c r="G439" s="132"/>
    </row>
    <row r="440" spans="1:7" s="128" customFormat="1" ht="15">
      <c r="A440" s="142"/>
      <c r="B440" s="142"/>
      <c r="C440" s="142"/>
      <c r="D440" s="132"/>
      <c r="E440" s="132"/>
      <c r="F440" s="132"/>
      <c r="G440" s="132"/>
    </row>
    <row r="441" spans="1:7" s="128" customFormat="1" ht="15">
      <c r="A441" s="142"/>
      <c r="B441" s="142"/>
      <c r="C441" s="142"/>
      <c r="D441" s="132"/>
      <c r="E441" s="132"/>
      <c r="F441" s="132"/>
      <c r="G441" s="132"/>
    </row>
    <row r="442" spans="1:7" s="128" customFormat="1" ht="15">
      <c r="A442" s="142"/>
      <c r="B442" s="142"/>
      <c r="C442" s="142"/>
      <c r="D442" s="132"/>
      <c r="E442" s="132"/>
      <c r="F442" s="132"/>
      <c r="G442" s="132"/>
    </row>
    <row r="443" spans="1:7" s="128" customFormat="1" ht="15">
      <c r="A443" s="142"/>
      <c r="B443" s="142"/>
      <c r="C443" s="142"/>
      <c r="D443" s="132"/>
      <c r="E443" s="132"/>
      <c r="F443" s="132"/>
      <c r="G443" s="132"/>
    </row>
    <row r="444" spans="1:7" s="128" customFormat="1" ht="15">
      <c r="A444" s="142"/>
      <c r="B444" s="142"/>
      <c r="C444" s="142"/>
      <c r="D444" s="132"/>
      <c r="E444" s="132"/>
      <c r="F444" s="132"/>
      <c r="G444" s="132"/>
    </row>
    <row r="445" spans="1:7" s="128" customFormat="1" ht="15">
      <c r="A445" s="142"/>
      <c r="B445" s="142"/>
      <c r="C445" s="142"/>
      <c r="D445" s="132"/>
      <c r="E445" s="132"/>
      <c r="F445" s="132"/>
      <c r="G445" s="132"/>
    </row>
    <row r="446" spans="1:7" s="128" customFormat="1" ht="15">
      <c r="A446" s="142"/>
      <c r="B446" s="142"/>
      <c r="C446" s="142"/>
      <c r="D446" s="132"/>
      <c r="E446" s="132"/>
      <c r="F446" s="132"/>
      <c r="G446" s="132"/>
    </row>
    <row r="447" spans="1:7" s="128" customFormat="1" ht="15">
      <c r="A447" s="142"/>
      <c r="B447" s="142"/>
      <c r="C447" s="142"/>
      <c r="D447" s="132"/>
      <c r="E447" s="132"/>
      <c r="F447" s="132"/>
      <c r="G447" s="132"/>
    </row>
    <row r="448" spans="1:7" s="128" customFormat="1" ht="15">
      <c r="A448" s="142"/>
      <c r="B448" s="142"/>
      <c r="C448" s="142"/>
      <c r="D448" s="132"/>
      <c r="E448" s="132"/>
      <c r="F448" s="132"/>
      <c r="G448" s="132"/>
    </row>
    <row r="449" spans="1:7" s="128" customFormat="1" ht="15">
      <c r="A449" s="142"/>
      <c r="B449" s="142"/>
      <c r="C449" s="142"/>
      <c r="D449" s="132"/>
      <c r="E449" s="132"/>
      <c r="F449" s="132"/>
      <c r="G449" s="132"/>
    </row>
    <row r="450" spans="1:7" s="128" customFormat="1" ht="15">
      <c r="A450" s="142"/>
      <c r="B450" s="142"/>
      <c r="C450" s="142"/>
      <c r="D450" s="132"/>
      <c r="E450" s="132"/>
      <c r="F450" s="132"/>
      <c r="G450" s="132"/>
    </row>
    <row r="451" spans="1:7" s="128" customFormat="1" ht="15">
      <c r="A451" s="142"/>
      <c r="B451" s="142"/>
      <c r="C451" s="142"/>
      <c r="D451" s="132"/>
      <c r="E451" s="132"/>
      <c r="F451" s="132"/>
      <c r="G451" s="132"/>
    </row>
    <row r="452" spans="1:7" s="128" customFormat="1" ht="15">
      <c r="A452" s="142"/>
      <c r="B452" s="142"/>
      <c r="C452" s="142"/>
      <c r="D452" s="132"/>
      <c r="E452" s="132"/>
      <c r="F452" s="132"/>
      <c r="G452" s="132"/>
    </row>
    <row r="453" spans="1:7" s="128" customFormat="1" ht="15">
      <c r="A453" s="142"/>
      <c r="B453" s="142"/>
      <c r="C453" s="142"/>
      <c r="D453" s="132"/>
      <c r="E453" s="132"/>
      <c r="F453" s="132"/>
      <c r="G453" s="132"/>
    </row>
    <row r="454" spans="1:7" s="128" customFormat="1" ht="15">
      <c r="A454" s="142"/>
      <c r="B454" s="142"/>
      <c r="C454" s="142"/>
      <c r="D454" s="132"/>
      <c r="E454" s="132"/>
      <c r="F454" s="132"/>
      <c r="G454" s="132"/>
    </row>
    <row r="455" spans="1:7" s="128" customFormat="1" ht="15">
      <c r="A455" s="142"/>
      <c r="B455" s="142"/>
      <c r="C455" s="142"/>
      <c r="D455" s="132"/>
      <c r="E455" s="132"/>
      <c r="F455" s="132"/>
      <c r="G455" s="132"/>
    </row>
    <row r="456" spans="1:7" s="128" customFormat="1" ht="15">
      <c r="A456" s="142"/>
      <c r="B456" s="142"/>
      <c r="C456" s="142"/>
      <c r="D456" s="132"/>
      <c r="E456" s="132"/>
      <c r="F456" s="132"/>
      <c r="G456" s="132"/>
    </row>
    <row r="457" spans="1:7" s="128" customFormat="1" ht="15">
      <c r="A457" s="142"/>
      <c r="B457" s="142"/>
      <c r="C457" s="142"/>
      <c r="D457" s="132"/>
      <c r="E457" s="132"/>
      <c r="F457" s="132"/>
      <c r="G457" s="132"/>
    </row>
    <row r="458" spans="1:7" s="128" customFormat="1" ht="15">
      <c r="A458" s="142"/>
      <c r="B458" s="142"/>
      <c r="C458" s="142"/>
      <c r="D458" s="132"/>
      <c r="E458" s="132"/>
      <c r="F458" s="132"/>
      <c r="G458" s="132"/>
    </row>
    <row r="459" spans="1:7" s="128" customFormat="1" ht="15">
      <c r="A459" s="142"/>
      <c r="B459" s="142"/>
      <c r="C459" s="142"/>
      <c r="D459" s="132"/>
      <c r="E459" s="132"/>
      <c r="F459" s="132"/>
      <c r="G459" s="132"/>
    </row>
    <row r="460" spans="1:7" s="128" customFormat="1" ht="15">
      <c r="A460" s="142"/>
      <c r="B460" s="142"/>
      <c r="C460" s="142"/>
      <c r="D460" s="132"/>
      <c r="E460" s="132"/>
      <c r="F460" s="132"/>
      <c r="G460" s="132"/>
    </row>
    <row r="461" spans="1:7" s="128" customFormat="1" ht="15">
      <c r="A461" s="142"/>
      <c r="B461" s="142"/>
      <c r="C461" s="142"/>
      <c r="D461" s="132"/>
      <c r="E461" s="132"/>
      <c r="F461" s="132"/>
      <c r="G461" s="132"/>
    </row>
    <row r="462" spans="1:7" s="128" customFormat="1" ht="15">
      <c r="A462" s="142"/>
      <c r="B462" s="142"/>
      <c r="C462" s="142"/>
      <c r="D462" s="132"/>
      <c r="E462" s="132"/>
      <c r="F462" s="132"/>
      <c r="G462" s="132"/>
    </row>
    <row r="463" spans="1:7" s="128" customFormat="1" ht="15">
      <c r="A463" s="142"/>
      <c r="B463" s="142"/>
      <c r="C463" s="142"/>
      <c r="D463" s="132"/>
      <c r="E463" s="132"/>
      <c r="F463" s="132"/>
      <c r="G463" s="132"/>
    </row>
    <row r="464" spans="1:7" s="128" customFormat="1" ht="15">
      <c r="A464" s="142"/>
      <c r="B464" s="142"/>
      <c r="C464" s="142"/>
      <c r="D464" s="132"/>
      <c r="E464" s="132"/>
      <c r="F464" s="132"/>
      <c r="G464" s="132"/>
    </row>
    <row r="465" spans="1:7" s="128" customFormat="1" ht="15">
      <c r="A465" s="142"/>
      <c r="B465" s="142"/>
      <c r="C465" s="142"/>
      <c r="D465" s="132"/>
      <c r="E465" s="132"/>
      <c r="F465" s="132"/>
      <c r="G465" s="132"/>
    </row>
    <row r="466" spans="1:7" s="128" customFormat="1" ht="15">
      <c r="A466" s="142"/>
      <c r="B466" s="142"/>
      <c r="C466" s="142"/>
      <c r="D466" s="132"/>
      <c r="E466" s="132"/>
      <c r="F466" s="132"/>
      <c r="G466" s="132"/>
    </row>
    <row r="467" spans="1:7" s="128" customFormat="1" ht="15">
      <c r="A467" s="142"/>
      <c r="B467" s="142"/>
      <c r="C467" s="142"/>
      <c r="D467" s="132"/>
      <c r="E467" s="132"/>
      <c r="F467" s="132"/>
      <c r="G467" s="132"/>
    </row>
    <row r="468" spans="1:7" s="128" customFormat="1" ht="15">
      <c r="A468" s="142"/>
      <c r="B468" s="142"/>
      <c r="C468" s="142"/>
      <c r="D468" s="132"/>
      <c r="E468" s="132"/>
      <c r="F468" s="132"/>
      <c r="G468" s="132"/>
    </row>
    <row r="469" spans="1:7" s="128" customFormat="1" ht="15">
      <c r="A469" s="142"/>
      <c r="B469" s="142"/>
      <c r="C469" s="142"/>
      <c r="D469" s="132"/>
      <c r="E469" s="132"/>
      <c r="F469" s="132"/>
      <c r="G469" s="132"/>
    </row>
    <row r="470" spans="1:7" s="128" customFormat="1" ht="15">
      <c r="A470" s="142"/>
      <c r="B470" s="142"/>
      <c r="C470" s="142"/>
      <c r="D470" s="132"/>
      <c r="E470" s="132"/>
      <c r="F470" s="132"/>
      <c r="G470" s="132"/>
    </row>
    <row r="471" spans="1:7" s="128" customFormat="1" ht="15">
      <c r="A471" s="142"/>
      <c r="B471" s="142"/>
      <c r="C471" s="142"/>
      <c r="D471" s="132"/>
      <c r="E471" s="132"/>
      <c r="F471" s="132"/>
      <c r="G471" s="132"/>
    </row>
    <row r="472" spans="1:7" s="128" customFormat="1" ht="15">
      <c r="A472" s="142"/>
      <c r="B472" s="142"/>
      <c r="C472" s="142"/>
      <c r="D472" s="132"/>
      <c r="E472" s="132"/>
      <c r="F472" s="132"/>
      <c r="G472" s="132"/>
    </row>
    <row r="473" spans="1:7" s="128" customFormat="1" ht="15">
      <c r="A473" s="142"/>
      <c r="B473" s="142"/>
      <c r="C473" s="142"/>
      <c r="D473" s="132"/>
      <c r="E473" s="132"/>
      <c r="F473" s="132"/>
      <c r="G473" s="132"/>
    </row>
    <row r="474" spans="1:7" s="128" customFormat="1" ht="15">
      <c r="A474" s="142"/>
      <c r="B474" s="142"/>
      <c r="C474" s="142"/>
      <c r="D474" s="132"/>
      <c r="E474" s="132"/>
      <c r="F474" s="132"/>
      <c r="G474" s="132"/>
    </row>
    <row r="475" spans="1:7" s="128" customFormat="1" ht="15">
      <c r="A475" s="142"/>
      <c r="B475" s="142"/>
      <c r="C475" s="142"/>
      <c r="D475" s="132"/>
      <c r="E475" s="132"/>
      <c r="F475" s="132"/>
      <c r="G475" s="132"/>
    </row>
    <row r="476" spans="1:7" s="128" customFormat="1" ht="15">
      <c r="A476" s="142"/>
      <c r="B476" s="142"/>
      <c r="C476" s="142"/>
      <c r="D476" s="132"/>
      <c r="E476" s="132"/>
      <c r="F476" s="132"/>
      <c r="G476" s="132"/>
    </row>
    <row r="477" spans="1:7" s="128" customFormat="1" ht="15">
      <c r="A477" s="142"/>
      <c r="B477" s="142"/>
      <c r="C477" s="142"/>
      <c r="D477" s="132"/>
      <c r="E477" s="132"/>
      <c r="F477" s="132"/>
      <c r="G477" s="132"/>
    </row>
    <row r="478" spans="1:7" s="128" customFormat="1" ht="15">
      <c r="A478" s="142"/>
      <c r="B478" s="142"/>
      <c r="C478" s="142"/>
      <c r="D478" s="132"/>
      <c r="E478" s="132"/>
      <c r="F478" s="132"/>
      <c r="G478" s="132"/>
    </row>
    <row r="479" spans="1:7" s="128" customFormat="1" ht="15">
      <c r="A479" s="142"/>
      <c r="B479" s="142"/>
      <c r="C479" s="142"/>
      <c r="D479" s="132"/>
      <c r="E479" s="132"/>
      <c r="F479" s="132"/>
      <c r="G479" s="132"/>
    </row>
    <row r="480" spans="1:7" s="128" customFormat="1" ht="15">
      <c r="A480" s="142"/>
      <c r="B480" s="142"/>
      <c r="C480" s="142"/>
      <c r="D480" s="132"/>
      <c r="E480" s="132"/>
      <c r="F480" s="132"/>
      <c r="G480" s="132"/>
    </row>
    <row r="481" spans="1:7" s="128" customFormat="1" ht="15">
      <c r="A481" s="142"/>
      <c r="B481" s="142"/>
      <c r="C481" s="142"/>
      <c r="D481" s="132"/>
      <c r="E481" s="132"/>
      <c r="F481" s="132"/>
      <c r="G481" s="132"/>
    </row>
    <row r="482" spans="1:7" s="128" customFormat="1" ht="15">
      <c r="A482" s="142"/>
      <c r="B482" s="142"/>
      <c r="C482" s="142"/>
      <c r="D482" s="132"/>
      <c r="E482" s="132"/>
      <c r="F482" s="132"/>
      <c r="G482" s="132"/>
    </row>
    <row r="483" spans="1:7" s="128" customFormat="1" ht="15">
      <c r="A483" s="142"/>
      <c r="B483" s="142"/>
      <c r="C483" s="142"/>
      <c r="D483" s="132"/>
      <c r="E483" s="132"/>
      <c r="F483" s="132"/>
      <c r="G483" s="132"/>
    </row>
    <row r="484" spans="1:7" s="128" customFormat="1" ht="15">
      <c r="A484" s="142"/>
      <c r="B484" s="142"/>
      <c r="C484" s="142"/>
      <c r="D484" s="132"/>
      <c r="E484" s="132"/>
      <c r="F484" s="132"/>
      <c r="G484" s="132"/>
    </row>
    <row r="485" spans="1:7" s="128" customFormat="1" ht="15">
      <c r="A485" s="142"/>
      <c r="B485" s="142"/>
      <c r="C485" s="142"/>
      <c r="D485" s="132"/>
      <c r="E485" s="132"/>
      <c r="F485" s="132"/>
      <c r="G485" s="132"/>
    </row>
    <row r="486" spans="1:7" s="128" customFormat="1" ht="15">
      <c r="A486" s="142"/>
      <c r="B486" s="142"/>
      <c r="C486" s="142"/>
      <c r="D486" s="132"/>
      <c r="E486" s="132"/>
      <c r="F486" s="132"/>
      <c r="G486" s="132"/>
    </row>
    <row r="487" spans="1:7" s="128" customFormat="1" ht="15">
      <c r="A487" s="142"/>
      <c r="B487" s="142"/>
      <c r="C487" s="142"/>
      <c r="D487" s="132"/>
      <c r="E487" s="132"/>
      <c r="F487" s="132"/>
      <c r="G487" s="132"/>
    </row>
    <row r="488" spans="1:7" s="128" customFormat="1" ht="15">
      <c r="A488" s="142"/>
      <c r="B488" s="142"/>
      <c r="C488" s="142"/>
      <c r="D488" s="132"/>
      <c r="E488" s="132"/>
      <c r="F488" s="132"/>
      <c r="G488" s="132"/>
    </row>
    <row r="489" spans="1:7" s="128" customFormat="1" ht="15">
      <c r="A489" s="142"/>
      <c r="B489" s="142"/>
      <c r="C489" s="142"/>
      <c r="D489" s="132"/>
      <c r="E489" s="132"/>
      <c r="F489" s="132"/>
      <c r="G489" s="132"/>
    </row>
    <row r="490" spans="1:7" s="128" customFormat="1" ht="15">
      <c r="A490" s="142"/>
      <c r="B490" s="142"/>
      <c r="C490" s="142"/>
      <c r="D490" s="132"/>
      <c r="E490" s="132"/>
      <c r="F490" s="132"/>
      <c r="G490" s="132"/>
    </row>
    <row r="491" spans="1:7" s="128" customFormat="1" ht="15">
      <c r="A491" s="142"/>
      <c r="B491" s="142"/>
      <c r="C491" s="142"/>
      <c r="D491" s="132"/>
      <c r="E491" s="132"/>
      <c r="F491" s="132"/>
      <c r="G491" s="132"/>
    </row>
    <row r="492" spans="1:7" s="128" customFormat="1" ht="15">
      <c r="A492" s="142"/>
      <c r="B492" s="142"/>
      <c r="C492" s="142"/>
      <c r="D492" s="132"/>
      <c r="E492" s="132"/>
      <c r="F492" s="132"/>
      <c r="G492" s="132"/>
    </row>
  </sheetData>
  <sheetProtection/>
  <mergeCells count="3">
    <mergeCell ref="A6:F6"/>
    <mergeCell ref="A8:B8"/>
    <mergeCell ref="A7:G7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6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32.421875" style="0" customWidth="1"/>
    <col min="5" max="5" width="14.7109375" style="0" customWidth="1"/>
    <col min="6" max="6" width="23.7109375" style="0" customWidth="1"/>
    <col min="7" max="7" width="18.421875" style="0" customWidth="1"/>
    <col min="8" max="8" width="0" style="0" hidden="1" customWidth="1"/>
  </cols>
  <sheetData>
    <row r="1" ht="15">
      <c r="G1" s="145" t="s">
        <v>123</v>
      </c>
    </row>
    <row r="2" ht="15">
      <c r="F2" s="163" t="s">
        <v>268</v>
      </c>
    </row>
    <row r="3" ht="15">
      <c r="F3" s="45" t="s">
        <v>54</v>
      </c>
    </row>
    <row r="4" ht="15">
      <c r="F4" s="45" t="s">
        <v>55</v>
      </c>
    </row>
    <row r="5" ht="15">
      <c r="F5" s="45" t="s">
        <v>531</v>
      </c>
    </row>
    <row r="6" spans="1:7" ht="46.5" customHeight="1">
      <c r="A6" s="447" t="s">
        <v>108</v>
      </c>
      <c r="B6" s="447"/>
      <c r="C6" s="447"/>
      <c r="D6" s="447"/>
      <c r="E6" s="447"/>
      <c r="F6" s="447"/>
      <c r="G6" s="447"/>
    </row>
    <row r="7" spans="1:7" ht="44.25" customHeight="1">
      <c r="A7" s="448" t="s">
        <v>225</v>
      </c>
      <c r="B7" s="448"/>
      <c r="C7" s="448"/>
      <c r="D7" s="448"/>
      <c r="E7" s="448"/>
      <c r="F7" s="448"/>
      <c r="G7" s="448"/>
    </row>
    <row r="8" spans="1:7" ht="15.75">
      <c r="A8" s="447" t="s">
        <v>590</v>
      </c>
      <c r="B8" s="447"/>
      <c r="C8" s="447"/>
      <c r="D8" s="447"/>
      <c r="E8" s="447"/>
      <c r="F8" s="447"/>
      <c r="G8" s="447"/>
    </row>
    <row r="9" spans="1:6" ht="15.75">
      <c r="A9" s="46"/>
      <c r="B9" s="46"/>
      <c r="C9" s="46"/>
      <c r="D9" s="46"/>
      <c r="E9" s="46"/>
      <c r="F9" s="46"/>
    </row>
    <row r="10" spans="1:6" ht="15" customHeight="1">
      <c r="A10" s="118" t="s">
        <v>223</v>
      </c>
      <c r="B10" s="118"/>
      <c r="C10" s="118"/>
      <c r="D10" s="46"/>
      <c r="E10" s="46"/>
      <c r="F10" s="46"/>
    </row>
    <row r="11" spans="1:6" ht="15" customHeight="1">
      <c r="A11" s="117" t="s">
        <v>99</v>
      </c>
      <c r="B11" s="117"/>
      <c r="C11" s="117"/>
      <c r="D11" s="46"/>
      <c r="E11" s="46"/>
      <c r="F11" s="46"/>
    </row>
    <row r="12" spans="1:6" ht="15" customHeight="1">
      <c r="A12" s="117"/>
      <c r="B12" s="117"/>
      <c r="C12" s="117"/>
      <c r="D12" s="46"/>
      <c r="E12" s="46"/>
      <c r="F12" s="46"/>
    </row>
    <row r="13" spans="1:6" ht="15" customHeight="1">
      <c r="A13" s="117" t="s">
        <v>593</v>
      </c>
      <c r="B13" s="117"/>
      <c r="C13" s="117"/>
      <c r="D13" s="46"/>
      <c r="E13" s="46"/>
      <c r="F13" s="46"/>
    </row>
    <row r="14" spans="1:6" ht="15" customHeight="1">
      <c r="A14" s="164"/>
      <c r="B14" s="164"/>
      <c r="C14" s="164"/>
      <c r="D14" s="46"/>
      <c r="E14" s="449"/>
      <c r="F14" s="449"/>
    </row>
    <row r="15" spans="1:6" ht="15" customHeight="1">
      <c r="A15" s="178" t="s">
        <v>649</v>
      </c>
      <c r="B15" s="164"/>
      <c r="C15" s="164"/>
      <c r="D15" s="46"/>
      <c r="E15" s="442"/>
      <c r="F15" s="442"/>
    </row>
    <row r="16" spans="1:6" ht="15" customHeight="1">
      <c r="A16" s="118"/>
      <c r="B16" s="118"/>
      <c r="C16" s="118"/>
      <c r="D16" s="46"/>
      <c r="E16" s="46"/>
      <c r="F16" s="46"/>
    </row>
    <row r="17" spans="1:6" ht="15" customHeight="1">
      <c r="A17" s="117" t="s">
        <v>650</v>
      </c>
      <c r="B17" s="117"/>
      <c r="C17" s="117"/>
      <c r="D17" s="46"/>
      <c r="E17" s="46"/>
      <c r="F17" s="46"/>
    </row>
    <row r="18" spans="1:3" ht="15" customHeight="1">
      <c r="A18" s="46"/>
      <c r="B18" s="46"/>
      <c r="C18" s="46"/>
    </row>
    <row r="19" spans="1:7" s="47" customFormat="1" ht="46.5" customHeight="1">
      <c r="A19" s="443" t="s">
        <v>18</v>
      </c>
      <c r="B19" s="450" t="s">
        <v>218</v>
      </c>
      <c r="C19" s="450"/>
      <c r="D19" s="444" t="s">
        <v>217</v>
      </c>
      <c r="E19" s="443" t="s">
        <v>219</v>
      </c>
      <c r="F19" s="443" t="s">
        <v>220</v>
      </c>
      <c r="G19" s="443" t="s">
        <v>107</v>
      </c>
    </row>
    <row r="20" spans="1:7" s="47" customFormat="1" ht="71.25" customHeight="1">
      <c r="A20" s="443"/>
      <c r="B20" s="123" t="s">
        <v>310</v>
      </c>
      <c r="C20" s="123" t="s">
        <v>221</v>
      </c>
      <c r="D20" s="444"/>
      <c r="E20" s="443"/>
      <c r="F20" s="443"/>
      <c r="G20" s="443"/>
    </row>
    <row r="21" spans="1:7" s="122" customFormat="1" ht="11.25">
      <c r="A21" s="120">
        <v>1</v>
      </c>
      <c r="B21" s="121">
        <v>3</v>
      </c>
      <c r="C21" s="121">
        <v>4</v>
      </c>
      <c r="D21" s="120">
        <v>2</v>
      </c>
      <c r="E21" s="120">
        <v>5</v>
      </c>
      <c r="F21" s="120">
        <v>7</v>
      </c>
      <c r="G21" s="120">
        <v>8</v>
      </c>
    </row>
    <row r="22" spans="1:8" s="50" customFormat="1" ht="79.5" customHeight="1">
      <c r="A22" s="171" t="s">
        <v>594</v>
      </c>
      <c r="B22" s="177" t="s">
        <v>595</v>
      </c>
      <c r="C22" s="169">
        <v>30000</v>
      </c>
      <c r="D22" s="172" t="s">
        <v>596</v>
      </c>
      <c r="E22" s="49">
        <v>30000</v>
      </c>
      <c r="F22" s="41"/>
      <c r="G22" s="48" t="s">
        <v>597</v>
      </c>
      <c r="H22" s="165" t="s">
        <v>302</v>
      </c>
    </row>
    <row r="23" spans="1:7" s="119" customFormat="1" ht="15.75">
      <c r="A23" s="51"/>
      <c r="B23" s="51"/>
      <c r="C23" s="410">
        <f>SUM(C22:C22)</f>
        <v>30000</v>
      </c>
      <c r="D23" s="51"/>
      <c r="E23" s="410">
        <f>SUM(E22:E22)</f>
        <v>30000</v>
      </c>
      <c r="F23" s="51"/>
      <c r="G23" s="51"/>
    </row>
    <row r="24" spans="1:5" s="50" customFormat="1" ht="15.75">
      <c r="A24" s="52"/>
      <c r="B24" s="52"/>
      <c r="C24" s="52"/>
      <c r="D24" s="52"/>
      <c r="E24" s="52"/>
    </row>
    <row r="25" spans="1:7" s="50" customFormat="1" ht="41.25" customHeight="1" hidden="1">
      <c r="A25" s="445"/>
      <c r="B25" s="445"/>
      <c r="C25" s="445"/>
      <c r="D25" s="445"/>
      <c r="E25" s="445"/>
      <c r="F25" s="445"/>
      <c r="G25" s="445"/>
    </row>
    <row r="26" spans="1:6" s="50" customFormat="1" ht="63.75" customHeight="1" hidden="1">
      <c r="A26" s="446" t="s">
        <v>110</v>
      </c>
      <c r="B26" s="446"/>
      <c r="C26" s="446"/>
      <c r="D26" s="446"/>
      <c r="E26" s="52"/>
      <c r="F26" s="168"/>
    </row>
    <row r="27" spans="1:5" s="50" customFormat="1" ht="15.75" hidden="1">
      <c r="A27" s="52"/>
      <c r="B27" s="52"/>
      <c r="C27" s="52"/>
      <c r="D27" s="52"/>
      <c r="E27" s="52"/>
    </row>
    <row r="28" spans="1:6" s="47" customFormat="1" ht="31.5" customHeight="1" hidden="1">
      <c r="A28" s="442" t="s">
        <v>112</v>
      </c>
      <c r="B28" s="442"/>
      <c r="C28" s="442"/>
      <c r="D28" s="442"/>
      <c r="E28" s="53"/>
      <c r="F28" s="167"/>
    </row>
    <row r="29" spans="1:5" s="47" customFormat="1" ht="15.75" hidden="1">
      <c r="A29" s="53"/>
      <c r="B29" s="53"/>
      <c r="C29" s="53"/>
      <c r="D29" s="53"/>
      <c r="E29" s="53"/>
    </row>
    <row r="30" spans="1:6" ht="15.75" hidden="1">
      <c r="A30" s="118"/>
      <c r="B30" s="118"/>
      <c r="C30" s="118"/>
      <c r="D30" s="116"/>
      <c r="E30" s="116"/>
      <c r="F30" s="116"/>
    </row>
    <row r="31" spans="1:6" ht="15.75" hidden="1">
      <c r="A31" s="118"/>
      <c r="B31" s="118"/>
      <c r="C31" s="118"/>
      <c r="D31" s="116"/>
      <c r="E31" s="116"/>
      <c r="F31" s="116"/>
    </row>
    <row r="32" spans="1:6" ht="15.75" hidden="1">
      <c r="A32" s="118" t="s">
        <v>222</v>
      </c>
      <c r="B32" s="118"/>
      <c r="C32" s="118"/>
      <c r="D32" s="116"/>
      <c r="E32" s="116" t="s">
        <v>111</v>
      </c>
      <c r="F32" s="116"/>
    </row>
    <row r="33" spans="1:6" ht="15.75" hidden="1">
      <c r="A33" s="118"/>
      <c r="B33" s="118"/>
      <c r="C33" s="118"/>
      <c r="D33" s="116"/>
      <c r="E33" s="116"/>
      <c r="F33" s="116"/>
    </row>
    <row r="34" spans="1:6" ht="15.75" hidden="1">
      <c r="A34" s="118" t="s">
        <v>112</v>
      </c>
      <c r="B34" s="118"/>
      <c r="C34" s="118"/>
      <c r="D34" s="116"/>
      <c r="E34" s="116" t="s">
        <v>113</v>
      </c>
      <c r="F34" s="116"/>
    </row>
    <row r="35" spans="1:6" ht="15.75" hidden="1">
      <c r="A35" s="116"/>
      <c r="B35" s="116"/>
      <c r="C35" s="116"/>
      <c r="D35" s="116"/>
      <c r="E35" s="116"/>
      <c r="F35" s="116"/>
    </row>
    <row r="36" spans="1:6" ht="15.75">
      <c r="A36" s="116"/>
      <c r="B36" s="116"/>
      <c r="C36" s="116"/>
      <c r="D36" s="116"/>
      <c r="E36" s="116"/>
      <c r="F36" s="116"/>
    </row>
  </sheetData>
  <sheetProtection/>
  <mergeCells count="14">
    <mergeCell ref="A6:G6"/>
    <mergeCell ref="A7:G7"/>
    <mergeCell ref="A8:G8"/>
    <mergeCell ref="E19:E20"/>
    <mergeCell ref="F19:F20"/>
    <mergeCell ref="E14:F14"/>
    <mergeCell ref="E15:F15"/>
    <mergeCell ref="B19:C19"/>
    <mergeCell ref="A28:D28"/>
    <mergeCell ref="G19:G20"/>
    <mergeCell ref="A19:A20"/>
    <mergeCell ref="D19:D20"/>
    <mergeCell ref="A25:G25"/>
    <mergeCell ref="A26:D26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PageLayoutView="0" workbookViewId="0" topLeftCell="B1">
      <selection activeCell="H10" sqref="H10"/>
    </sheetView>
  </sheetViews>
  <sheetFormatPr defaultColWidth="9.140625" defaultRowHeight="12.75"/>
  <cols>
    <col min="1" max="1" width="4.140625" style="2" hidden="1" customWidth="1"/>
    <col min="2" max="3" width="30.7109375" style="2" customWidth="1"/>
    <col min="4" max="6" width="19.421875" style="2" customWidth="1"/>
    <col min="7" max="8" width="18.421875" style="2" customWidth="1"/>
    <col min="9" max="11" width="17.140625" style="2" hidden="1" customWidth="1"/>
    <col min="12" max="12" width="14.00390625" style="2" hidden="1" customWidth="1"/>
    <col min="13" max="16384" width="9.140625" style="2" customWidth="1"/>
  </cols>
  <sheetData>
    <row r="1" spans="4:8" ht="15.75">
      <c r="D1" s="125"/>
      <c r="E1" s="114"/>
      <c r="F1" s="114"/>
      <c r="G1" s="145"/>
      <c r="H1" s="145" t="s">
        <v>123</v>
      </c>
    </row>
    <row r="2" spans="2:11" ht="15.75">
      <c r="B2" s="4"/>
      <c r="C2" s="4"/>
      <c r="F2" s="4" t="s">
        <v>338</v>
      </c>
      <c r="I2" s="4"/>
      <c r="K2" s="4"/>
    </row>
    <row r="3" spans="2:11" ht="15.75">
      <c r="B3" s="4"/>
      <c r="C3" s="4"/>
      <c r="F3" s="115" t="s">
        <v>54</v>
      </c>
      <c r="I3" s="4"/>
      <c r="K3" s="4"/>
    </row>
    <row r="4" spans="2:12" ht="15.75">
      <c r="B4" s="5"/>
      <c r="C4" s="5"/>
      <c r="F4" s="115" t="s">
        <v>55</v>
      </c>
      <c r="I4" s="5"/>
      <c r="K4" s="5"/>
      <c r="L4" s="6"/>
    </row>
    <row r="5" spans="2:12" ht="15.75">
      <c r="B5" s="5"/>
      <c r="C5" s="5"/>
      <c r="F5" s="45" t="s">
        <v>531</v>
      </c>
      <c r="I5" s="5"/>
      <c r="K5" s="5"/>
      <c r="L5" s="6"/>
    </row>
    <row r="6" spans="1:12" ht="40.5" customHeight="1">
      <c r="A6" s="451" t="s">
        <v>598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" customHeight="1">
      <c r="A8" s="9" t="s">
        <v>18</v>
      </c>
      <c r="B8" s="435" t="s">
        <v>311</v>
      </c>
      <c r="C8" s="435" t="s">
        <v>0</v>
      </c>
      <c r="D8" s="439" t="s">
        <v>586</v>
      </c>
      <c r="E8" s="440"/>
      <c r="F8" s="440"/>
      <c r="G8" s="440"/>
      <c r="H8" s="441"/>
      <c r="I8" s="439" t="s">
        <v>98</v>
      </c>
      <c r="J8" s="441"/>
      <c r="K8" s="439" t="s">
        <v>92</v>
      </c>
      <c r="L8" s="441"/>
    </row>
    <row r="9" spans="1:12" ht="50.25" customHeight="1">
      <c r="A9" s="28"/>
      <c r="B9" s="436"/>
      <c r="C9" s="436"/>
      <c r="D9" s="371" t="s">
        <v>528</v>
      </c>
      <c r="E9" s="371" t="s">
        <v>529</v>
      </c>
      <c r="F9" s="9" t="s">
        <v>313</v>
      </c>
      <c r="G9" s="9" t="s">
        <v>105</v>
      </c>
      <c r="H9" s="44" t="s">
        <v>641</v>
      </c>
      <c r="I9" s="9" t="s">
        <v>1</v>
      </c>
      <c r="J9" s="9" t="s">
        <v>2</v>
      </c>
      <c r="K9" s="9" t="s">
        <v>1</v>
      </c>
      <c r="L9" s="9" t="s">
        <v>2</v>
      </c>
    </row>
    <row r="10" spans="1:12" ht="47.25">
      <c r="A10" s="8">
        <v>5</v>
      </c>
      <c r="B10" s="22" t="s">
        <v>99</v>
      </c>
      <c r="C10" s="191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SUM(D10*109%)*0</f>
        <v>0</v>
      </c>
      <c r="J10" s="30">
        <f aca="true" t="shared" si="0" ref="J10:J15">SUM(I10)</f>
        <v>0</v>
      </c>
      <c r="K10" s="30">
        <f aca="true" t="shared" si="1" ref="K10:K15">SUM(I10*108.1%)</f>
        <v>0</v>
      </c>
      <c r="L10" s="23">
        <f aca="true" t="shared" si="2" ref="L10:L15">SUM(K10)</f>
        <v>0</v>
      </c>
    </row>
    <row r="11" spans="1:12" ht="47.25" hidden="1">
      <c r="A11" s="8">
        <v>5</v>
      </c>
      <c r="B11" s="22" t="s">
        <v>99</v>
      </c>
      <c r="C11" s="191" t="s">
        <v>312</v>
      </c>
      <c r="D11" s="30">
        <v>0</v>
      </c>
      <c r="E11" s="30"/>
      <c r="F11" s="30"/>
      <c r="G11" s="30"/>
      <c r="H11" s="30"/>
      <c r="I11" s="30">
        <f>SUM(D11*109%)*0</f>
        <v>0</v>
      </c>
      <c r="J11" s="30">
        <f t="shared" si="0"/>
        <v>0</v>
      </c>
      <c r="K11" s="30">
        <f t="shared" si="1"/>
        <v>0</v>
      </c>
      <c r="L11" s="23">
        <f t="shared" si="2"/>
        <v>0</v>
      </c>
    </row>
    <row r="12" spans="1:12" ht="78.75" hidden="1">
      <c r="A12" s="8">
        <v>8</v>
      </c>
      <c r="B12" s="22" t="s">
        <v>99</v>
      </c>
      <c r="C12" s="191" t="s">
        <v>329</v>
      </c>
      <c r="D12" s="166">
        <v>0</v>
      </c>
      <c r="E12" s="29"/>
      <c r="F12" s="29"/>
      <c r="G12" s="29"/>
      <c r="H12" s="29"/>
      <c r="I12" s="30">
        <f>SUM(E12*109%)*0</f>
        <v>0</v>
      </c>
      <c r="J12" s="30">
        <f t="shared" si="0"/>
        <v>0</v>
      </c>
      <c r="K12" s="30">
        <f t="shared" si="1"/>
        <v>0</v>
      </c>
      <c r="L12" s="23">
        <f t="shared" si="2"/>
        <v>0</v>
      </c>
    </row>
    <row r="13" spans="1:14" ht="110.25" hidden="1">
      <c r="A13" s="8"/>
      <c r="B13" s="22" t="s">
        <v>99</v>
      </c>
      <c r="C13" s="191" t="s">
        <v>269</v>
      </c>
      <c r="D13" s="29">
        <v>0</v>
      </c>
      <c r="E13" s="29"/>
      <c r="F13" s="29"/>
      <c r="G13" s="30"/>
      <c r="H13" s="30"/>
      <c r="I13" s="30">
        <f>SUM(D13*109%)*0</f>
        <v>0</v>
      </c>
      <c r="J13" s="30">
        <f t="shared" si="0"/>
        <v>0</v>
      </c>
      <c r="K13" s="30">
        <f t="shared" si="1"/>
        <v>0</v>
      </c>
      <c r="L13" s="23">
        <f t="shared" si="2"/>
        <v>0</v>
      </c>
      <c r="M13" s="8"/>
      <c r="N13" s="8"/>
    </row>
    <row r="14" spans="1:14" ht="220.5" hidden="1">
      <c r="A14" s="8"/>
      <c r="B14" s="22" t="s">
        <v>99</v>
      </c>
      <c r="C14" s="191" t="s">
        <v>303</v>
      </c>
      <c r="D14" s="29">
        <v>0</v>
      </c>
      <c r="E14" s="29"/>
      <c r="F14" s="29"/>
      <c r="G14" s="29"/>
      <c r="H14" s="29"/>
      <c r="I14" s="30">
        <f>SUM(D14*109%)*0</f>
        <v>0</v>
      </c>
      <c r="J14" s="30">
        <f t="shared" si="0"/>
        <v>0</v>
      </c>
      <c r="K14" s="30">
        <f t="shared" si="1"/>
        <v>0</v>
      </c>
      <c r="L14" s="23">
        <f t="shared" si="2"/>
        <v>0</v>
      </c>
      <c r="M14" s="8"/>
      <c r="N14" s="8"/>
    </row>
    <row r="15" spans="1:14" ht="78.75" hidden="1">
      <c r="A15" s="8"/>
      <c r="B15" s="22" t="s">
        <v>99</v>
      </c>
      <c r="C15" s="191" t="s">
        <v>328</v>
      </c>
      <c r="D15" s="29">
        <v>0</v>
      </c>
      <c r="E15" s="29"/>
      <c r="F15" s="29"/>
      <c r="G15" s="30"/>
      <c r="H15" s="30"/>
      <c r="I15" s="30">
        <f>SUM(D15*109%)*0</f>
        <v>0</v>
      </c>
      <c r="J15" s="30">
        <f t="shared" si="0"/>
        <v>0</v>
      </c>
      <c r="K15" s="30">
        <f t="shared" si="1"/>
        <v>0</v>
      </c>
      <c r="L15" s="23">
        <f t="shared" si="2"/>
        <v>0</v>
      </c>
      <c r="M15" s="8"/>
      <c r="N15" s="8"/>
    </row>
    <row r="16" spans="1:12" s="16" customFormat="1" ht="18.75" customHeight="1">
      <c r="A16" s="31">
        <v>11</v>
      </c>
      <c r="B16" s="407" t="s">
        <v>4</v>
      </c>
      <c r="C16" s="408"/>
      <c r="D16" s="409">
        <f>SUM(D10:D15)</f>
        <v>0</v>
      </c>
      <c r="E16" s="409">
        <f>SUM(E10:E15)</f>
        <v>0</v>
      </c>
      <c r="F16" s="409">
        <f>SUM(F10:F15)</f>
        <v>0</v>
      </c>
      <c r="G16" s="409">
        <f>SUM(G10:G15)</f>
        <v>0</v>
      </c>
      <c r="H16" s="409">
        <f>SUM(H10:H15)</f>
        <v>0</v>
      </c>
      <c r="I16" s="33">
        <f>SUM(I14:I15)</f>
        <v>0</v>
      </c>
      <c r="J16" s="33">
        <f>SUM(J14:J15)</f>
        <v>0</v>
      </c>
      <c r="K16" s="33">
        <f>SUM(K14:K15)</f>
        <v>0</v>
      </c>
      <c r="L16" s="34">
        <f>SUM(L14:L15)</f>
        <v>0</v>
      </c>
    </row>
    <row r="17" spans="1:12" ht="15.75">
      <c r="A17" s="8">
        <v>13</v>
      </c>
      <c r="B17" s="12"/>
      <c r="C17" s="12"/>
      <c r="D17" s="58"/>
      <c r="E17" s="58"/>
      <c r="F17" s="58"/>
      <c r="G17" s="58"/>
      <c r="H17" s="58"/>
      <c r="I17" s="12"/>
      <c r="J17" s="12"/>
      <c r="K17" s="12"/>
      <c r="L17" s="11"/>
    </row>
    <row r="18" spans="1:12" ht="15.75">
      <c r="A18" s="8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1"/>
    </row>
    <row r="19" spans="1:12" ht="15.75">
      <c r="A19" s="8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1"/>
    </row>
    <row r="20" spans="1:12" s="16" customFormat="1" ht="15.75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8"/>
    </row>
    <row r="21" spans="1:12" s="16" customFormat="1" ht="15.75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8"/>
    </row>
    <row r="22" spans="1:12" s="16" customFormat="1" ht="15.75" hidden="1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s="16" customFormat="1" ht="15.75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9"/>
    </row>
    <row r="24" spans="1:12" s="16" customFormat="1" ht="15.75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</row>
    <row r="25" spans="1:12" s="16" customFormat="1" ht="15.75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8"/>
    </row>
    <row r="26" spans="1:12" s="16" customFormat="1" ht="15.75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8"/>
    </row>
    <row r="27" spans="1:12" s="16" customFormat="1" ht="15.75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/>
    </row>
    <row r="28" spans="1:12" s="16" customFormat="1" ht="15.75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/>
    </row>
    <row r="29" spans="1:12" s="16" customFormat="1" ht="15.75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8"/>
    </row>
    <row r="30" spans="1:12" s="16" customFormat="1" ht="15.75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8"/>
    </row>
    <row r="31" spans="1:12" s="16" customFormat="1" ht="15.75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8"/>
    </row>
    <row r="32" spans="1:12" s="16" customFormat="1" ht="15.75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8"/>
    </row>
    <row r="33" spans="1:12" s="16" customFormat="1" ht="15.75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8"/>
    </row>
    <row r="34" spans="1:12" s="16" customFormat="1" ht="15.75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/>
    </row>
    <row r="35" spans="1:12" s="16" customFormat="1" ht="15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5.7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0"/>
    </row>
  </sheetData>
  <sheetProtection/>
  <mergeCells count="6">
    <mergeCell ref="A6:L6"/>
    <mergeCell ref="B8:B9"/>
    <mergeCell ref="C8:C9"/>
    <mergeCell ref="D8:H8"/>
    <mergeCell ref="I8:J8"/>
    <mergeCell ref="K8:L8"/>
  </mergeCells>
  <printOptions/>
  <pageMargins left="0.7874015748031497" right="0.3937007874015748" top="0.6692913385826772" bottom="0.31496062992125984" header="0" footer="0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zoomScale="90" zoomScaleNormal="90" zoomScalePageLayoutView="0" workbookViewId="0" topLeftCell="A1">
      <pane xSplit="1" topLeftCell="D1" activePane="topRight" state="frozen"/>
      <selection pane="topLeft" activeCell="A36" sqref="A36"/>
      <selection pane="topRight" activeCell="L10" sqref="L10"/>
    </sheetView>
  </sheetViews>
  <sheetFormatPr defaultColWidth="9.140625" defaultRowHeight="12.75"/>
  <cols>
    <col min="1" max="1" width="36.8515625" style="192" customWidth="1"/>
    <col min="2" max="2" width="29.421875" style="193" customWidth="1"/>
    <col min="3" max="3" width="16.57421875" style="194" customWidth="1"/>
    <col min="4" max="4" width="15.57421875" style="195" customWidth="1"/>
    <col min="5" max="5" width="13.421875" style="200" customWidth="1"/>
    <col min="6" max="6" width="16.57421875" style="194" customWidth="1"/>
    <col min="7" max="7" width="15.57421875" style="195" customWidth="1"/>
    <col min="8" max="8" width="13.421875" style="200" customWidth="1"/>
    <col min="9" max="9" width="16.57421875" style="194" customWidth="1"/>
    <col min="10" max="10" width="15.57421875" style="195" customWidth="1"/>
    <col min="11" max="12" width="13.421875" style="200" customWidth="1"/>
    <col min="13" max="16384" width="9.140625" style="192" customWidth="1"/>
  </cols>
  <sheetData>
    <row r="1" spans="5:12" ht="15.75">
      <c r="E1" s="218"/>
      <c r="H1" s="218"/>
      <c r="K1" s="218"/>
      <c r="L1" s="218" t="s">
        <v>123</v>
      </c>
    </row>
    <row r="2" spans="1:10" ht="15">
      <c r="A2" s="196"/>
      <c r="B2" s="197"/>
      <c r="C2" s="192"/>
      <c r="D2" s="198"/>
      <c r="F2" s="192"/>
      <c r="G2" s="198"/>
      <c r="I2" s="192"/>
      <c r="J2" s="198" t="s">
        <v>342</v>
      </c>
    </row>
    <row r="3" spans="1:10" ht="15">
      <c r="A3" s="196"/>
      <c r="B3" s="197"/>
      <c r="C3" s="192"/>
      <c r="D3" s="198"/>
      <c r="F3" s="192"/>
      <c r="G3" s="198"/>
      <c r="I3" s="192"/>
      <c r="J3" s="198" t="s">
        <v>54</v>
      </c>
    </row>
    <row r="4" spans="1:10" ht="15">
      <c r="A4" s="201"/>
      <c r="B4" s="202"/>
      <c r="C4" s="192"/>
      <c r="D4" s="198"/>
      <c r="F4" s="192"/>
      <c r="G4" s="198"/>
      <c r="I4" s="192"/>
      <c r="J4" s="198" t="s">
        <v>55</v>
      </c>
    </row>
    <row r="5" spans="1:10" ht="18.75">
      <c r="A5" s="203"/>
      <c r="B5" s="202"/>
      <c r="C5" s="192"/>
      <c r="D5" s="216"/>
      <c r="F5" s="192"/>
      <c r="G5" s="216"/>
      <c r="I5" s="192"/>
      <c r="J5" s="45" t="s">
        <v>531</v>
      </c>
    </row>
    <row r="6" spans="1:10" ht="18.75">
      <c r="A6" s="203" t="s">
        <v>599</v>
      </c>
      <c r="B6" s="202"/>
      <c r="C6" s="204"/>
      <c r="D6" s="199"/>
      <c r="F6" s="204"/>
      <c r="G6" s="199"/>
      <c r="I6" s="204"/>
      <c r="J6" s="199"/>
    </row>
    <row r="7" spans="1:10" ht="18.75">
      <c r="A7" s="455"/>
      <c r="B7" s="455"/>
      <c r="C7" s="204"/>
      <c r="D7" s="199"/>
      <c r="F7" s="204"/>
      <c r="G7" s="199"/>
      <c r="I7" s="204"/>
      <c r="J7" s="199"/>
    </row>
    <row r="8" spans="1:17" ht="28.5" customHeight="1">
      <c r="A8" s="456" t="s">
        <v>330</v>
      </c>
      <c r="B8" s="456" t="s">
        <v>311</v>
      </c>
      <c r="C8" s="453" t="s">
        <v>528</v>
      </c>
      <c r="D8" s="454" t="s">
        <v>331</v>
      </c>
      <c r="E8" s="454"/>
      <c r="F8" s="453" t="s">
        <v>529</v>
      </c>
      <c r="G8" s="454" t="s">
        <v>331</v>
      </c>
      <c r="H8" s="454"/>
      <c r="I8" s="453" t="s">
        <v>105</v>
      </c>
      <c r="J8" s="454" t="s">
        <v>331</v>
      </c>
      <c r="K8" s="454"/>
      <c r="L8" s="462" t="s">
        <v>641</v>
      </c>
      <c r="N8" s="220"/>
      <c r="O8" s="220"/>
      <c r="P8" s="220"/>
      <c r="Q8" s="220"/>
    </row>
    <row r="9" spans="1:17" s="205" customFormat="1" ht="45">
      <c r="A9" s="456"/>
      <c r="B9" s="456"/>
      <c r="C9" s="453"/>
      <c r="D9" s="219" t="s">
        <v>332</v>
      </c>
      <c r="E9" s="170" t="s">
        <v>333</v>
      </c>
      <c r="F9" s="453"/>
      <c r="G9" s="219" t="s">
        <v>332</v>
      </c>
      <c r="H9" s="170" t="s">
        <v>333</v>
      </c>
      <c r="I9" s="453"/>
      <c r="J9" s="219" t="s">
        <v>332</v>
      </c>
      <c r="K9" s="170" t="s">
        <v>333</v>
      </c>
      <c r="L9" s="463"/>
      <c r="N9" s="28"/>
      <c r="O9" s="28"/>
      <c r="P9" s="28"/>
      <c r="Q9" s="28"/>
    </row>
    <row r="10" spans="1:12" ht="86.25" customHeight="1">
      <c r="A10" s="206" t="s">
        <v>316</v>
      </c>
      <c r="B10" s="207" t="s">
        <v>334</v>
      </c>
      <c r="C10" s="403">
        <f aca="true" t="shared" si="0" ref="C10:C17">SUM(D10:E10)</f>
        <v>300</v>
      </c>
      <c r="D10" s="208"/>
      <c r="E10" s="209">
        <v>300</v>
      </c>
      <c r="F10" s="403">
        <f aca="true" t="shared" si="1" ref="F10:F20">SUM(G10:H10)</f>
        <v>352.7</v>
      </c>
      <c r="G10" s="208"/>
      <c r="H10" s="209">
        <v>352.7</v>
      </c>
      <c r="I10" s="403">
        <f aca="true" t="shared" si="2" ref="I10:I20">SUM(J10:K10)</f>
        <v>351.7</v>
      </c>
      <c r="J10" s="208"/>
      <c r="K10" s="209">
        <v>351.7</v>
      </c>
      <c r="L10" s="464">
        <f>I10/F10</f>
        <v>0.9971647292316416</v>
      </c>
    </row>
    <row r="11" spans="1:12" ht="20.25" customHeight="1">
      <c r="A11" s="452" t="s">
        <v>335</v>
      </c>
      <c r="B11" s="452"/>
      <c r="C11" s="403">
        <f t="shared" si="0"/>
        <v>300</v>
      </c>
      <c r="D11" s="404">
        <f>SUM(D10:D10)</f>
        <v>0</v>
      </c>
      <c r="E11" s="404">
        <f>SUM(E10:E10)</f>
        <v>300</v>
      </c>
      <c r="F11" s="403">
        <f t="shared" si="1"/>
        <v>352.7</v>
      </c>
      <c r="G11" s="404">
        <f>SUM(G10:G10)</f>
        <v>0</v>
      </c>
      <c r="H11" s="404">
        <f>SUM(H10:H10)</f>
        <v>352.7</v>
      </c>
      <c r="I11" s="403">
        <f t="shared" si="2"/>
        <v>351.7</v>
      </c>
      <c r="J11" s="404">
        <f>SUM(J10:J10)</f>
        <v>0</v>
      </c>
      <c r="K11" s="404">
        <f>SUM(K10:K10)</f>
        <v>351.7</v>
      </c>
      <c r="L11" s="464">
        <f aca="true" t="shared" si="3" ref="L11:L20">I11/F11</f>
        <v>0.9971647292316416</v>
      </c>
    </row>
    <row r="12" spans="1:12" ht="64.5" customHeight="1">
      <c r="A12" s="206" t="s">
        <v>320</v>
      </c>
      <c r="B12" s="207" t="s">
        <v>336</v>
      </c>
      <c r="C12" s="403">
        <f t="shared" si="0"/>
        <v>1433.5</v>
      </c>
      <c r="D12" s="208"/>
      <c r="E12" s="209">
        <v>1433.5</v>
      </c>
      <c r="F12" s="403">
        <f t="shared" si="1"/>
        <v>1575.5</v>
      </c>
      <c r="G12" s="208"/>
      <c r="H12" s="209">
        <v>1575.5</v>
      </c>
      <c r="I12" s="403">
        <f t="shared" si="2"/>
        <v>1575.5</v>
      </c>
      <c r="J12" s="208"/>
      <c r="K12" s="209">
        <v>1575.5</v>
      </c>
      <c r="L12" s="464">
        <f t="shared" si="3"/>
        <v>1</v>
      </c>
    </row>
    <row r="13" spans="1:12" ht="20.25" customHeight="1">
      <c r="A13" s="452" t="s">
        <v>335</v>
      </c>
      <c r="B13" s="452"/>
      <c r="C13" s="403">
        <f t="shared" si="0"/>
        <v>1433.5</v>
      </c>
      <c r="D13" s="404">
        <f>SUM(D12:D12)</f>
        <v>0</v>
      </c>
      <c r="E13" s="404">
        <f>SUM(E12:E12)</f>
        <v>1433.5</v>
      </c>
      <c r="F13" s="403">
        <f t="shared" si="1"/>
        <v>1575.5</v>
      </c>
      <c r="G13" s="404">
        <f>SUM(G12:G12)</f>
        <v>0</v>
      </c>
      <c r="H13" s="404">
        <f>SUM(H12:H12)</f>
        <v>1575.5</v>
      </c>
      <c r="I13" s="403">
        <f t="shared" si="2"/>
        <v>1575.5</v>
      </c>
      <c r="J13" s="404">
        <f>SUM(J12:J12)</f>
        <v>0</v>
      </c>
      <c r="K13" s="404">
        <f>SUM(K12:K12)</f>
        <v>1575.5</v>
      </c>
      <c r="L13" s="464">
        <f t="shared" si="3"/>
        <v>1</v>
      </c>
    </row>
    <row r="14" spans="1:12" ht="94.5">
      <c r="A14" s="206" t="s">
        <v>495</v>
      </c>
      <c r="B14" s="207" t="s">
        <v>336</v>
      </c>
      <c r="C14" s="403">
        <f t="shared" si="0"/>
        <v>236.9</v>
      </c>
      <c r="D14" s="208"/>
      <c r="E14" s="209">
        <v>236.9</v>
      </c>
      <c r="F14" s="403">
        <f t="shared" si="1"/>
        <v>236.9</v>
      </c>
      <c r="G14" s="208"/>
      <c r="H14" s="209">
        <v>236.9</v>
      </c>
      <c r="I14" s="403">
        <f t="shared" si="2"/>
        <v>236.9</v>
      </c>
      <c r="J14" s="208"/>
      <c r="K14" s="209">
        <v>236.9</v>
      </c>
      <c r="L14" s="464">
        <f t="shared" si="3"/>
        <v>1</v>
      </c>
    </row>
    <row r="15" spans="1:12" ht="20.25" customHeight="1">
      <c r="A15" s="452" t="s">
        <v>335</v>
      </c>
      <c r="B15" s="452"/>
      <c r="C15" s="403">
        <f t="shared" si="0"/>
        <v>236.9</v>
      </c>
      <c r="D15" s="404">
        <f>SUM(D14:D14)</f>
        <v>0</v>
      </c>
      <c r="E15" s="404">
        <f>SUM(E14:E14)</f>
        <v>236.9</v>
      </c>
      <c r="F15" s="403">
        <f t="shared" si="1"/>
        <v>236.9</v>
      </c>
      <c r="G15" s="404">
        <f>SUM(G14:G14)</f>
        <v>0</v>
      </c>
      <c r="H15" s="404">
        <f>SUM(H14:H14)</f>
        <v>236.9</v>
      </c>
      <c r="I15" s="403">
        <f t="shared" si="2"/>
        <v>236.9</v>
      </c>
      <c r="J15" s="404">
        <f>SUM(J14:J14)</f>
        <v>0</v>
      </c>
      <c r="K15" s="404">
        <f>SUM(K14:K14)</f>
        <v>236.9</v>
      </c>
      <c r="L15" s="464">
        <f t="shared" si="3"/>
        <v>1</v>
      </c>
    </row>
    <row r="16" spans="1:12" ht="64.5" customHeight="1">
      <c r="A16" s="206" t="s">
        <v>444</v>
      </c>
      <c r="B16" s="207" t="s">
        <v>336</v>
      </c>
      <c r="C16" s="403">
        <f t="shared" si="0"/>
        <v>255.3</v>
      </c>
      <c r="D16" s="208"/>
      <c r="E16" s="209">
        <v>255.3</v>
      </c>
      <c r="F16" s="403">
        <f t="shared" si="1"/>
        <v>319.3</v>
      </c>
      <c r="G16" s="208"/>
      <c r="H16" s="209">
        <v>319.3</v>
      </c>
      <c r="I16" s="403">
        <f t="shared" si="2"/>
        <v>319.3</v>
      </c>
      <c r="J16" s="208"/>
      <c r="K16" s="209">
        <v>319.3</v>
      </c>
      <c r="L16" s="464">
        <f t="shared" si="3"/>
        <v>1</v>
      </c>
    </row>
    <row r="17" spans="1:12" ht="20.25" customHeight="1">
      <c r="A17" s="452" t="s">
        <v>335</v>
      </c>
      <c r="B17" s="452"/>
      <c r="C17" s="403">
        <f t="shared" si="0"/>
        <v>255.3</v>
      </c>
      <c r="D17" s="404">
        <f>SUM(D16:D16)</f>
        <v>0</v>
      </c>
      <c r="E17" s="404">
        <f>SUM(E16:E16)</f>
        <v>255.3</v>
      </c>
      <c r="F17" s="403">
        <f t="shared" si="1"/>
        <v>319.3</v>
      </c>
      <c r="G17" s="404">
        <f>SUM(G16:G16)</f>
        <v>0</v>
      </c>
      <c r="H17" s="404">
        <f>SUM(H16:H16)</f>
        <v>319.3</v>
      </c>
      <c r="I17" s="403">
        <f t="shared" si="2"/>
        <v>319.3</v>
      </c>
      <c r="J17" s="404">
        <f>SUM(J16:J16)</f>
        <v>0</v>
      </c>
      <c r="K17" s="404">
        <f>SUM(K16:K16)</f>
        <v>319.3</v>
      </c>
      <c r="L17" s="464">
        <f t="shared" si="3"/>
        <v>1</v>
      </c>
    </row>
    <row r="18" spans="1:12" ht="64.5" customHeight="1">
      <c r="A18" s="206" t="s">
        <v>600</v>
      </c>
      <c r="B18" s="388" t="s">
        <v>334</v>
      </c>
      <c r="C18" s="403">
        <f>SUM(D18:E18)</f>
        <v>1230.3</v>
      </c>
      <c r="D18" s="208"/>
      <c r="E18" s="209">
        <v>1230.3</v>
      </c>
      <c r="F18" s="403">
        <f>SUM(G18:H18)</f>
        <v>1630.2</v>
      </c>
      <c r="G18" s="208"/>
      <c r="H18" s="209">
        <v>1630.2</v>
      </c>
      <c r="I18" s="403">
        <f>SUM(J18:K18)</f>
        <v>1522.4</v>
      </c>
      <c r="J18" s="208"/>
      <c r="K18" s="209">
        <v>1522.4</v>
      </c>
      <c r="L18" s="464">
        <f t="shared" si="3"/>
        <v>0.9338731443994602</v>
      </c>
    </row>
    <row r="19" spans="1:12" ht="20.25" customHeight="1">
      <c r="A19" s="452" t="s">
        <v>335</v>
      </c>
      <c r="B19" s="452"/>
      <c r="C19" s="403">
        <f>SUM(D19:E19)</f>
        <v>1230.3</v>
      </c>
      <c r="D19" s="404">
        <f>SUM(D18:D18)</f>
        <v>0</v>
      </c>
      <c r="E19" s="404">
        <f>SUM(E18:E18)</f>
        <v>1230.3</v>
      </c>
      <c r="F19" s="403">
        <f>SUM(G19:H19)</f>
        <v>1630.2</v>
      </c>
      <c r="G19" s="404">
        <f>SUM(G18:G18)</f>
        <v>0</v>
      </c>
      <c r="H19" s="404">
        <f>SUM(H18:H18)</f>
        <v>1630.2</v>
      </c>
      <c r="I19" s="403">
        <f>SUM(J19:K19)</f>
        <v>1522.4</v>
      </c>
      <c r="J19" s="404">
        <f>SUM(J18:J18)</f>
        <v>0</v>
      </c>
      <c r="K19" s="404">
        <f>SUM(K18:K18)</f>
        <v>1522.4</v>
      </c>
      <c r="L19" s="464">
        <f t="shared" si="3"/>
        <v>0.9338731443994602</v>
      </c>
    </row>
    <row r="20" spans="1:12" ht="32.25" customHeight="1">
      <c r="A20" s="210" t="s">
        <v>337</v>
      </c>
      <c r="B20" s="211"/>
      <c r="C20" s="405">
        <f>SUM(D20:E20)</f>
        <v>3456</v>
      </c>
      <c r="D20" s="406">
        <f>SUM(D13,D15,D17,D11,D19)</f>
        <v>0</v>
      </c>
      <c r="E20" s="406">
        <f>SUM(E13,E15,E17,E11,E19)</f>
        <v>3456</v>
      </c>
      <c r="F20" s="405">
        <f t="shared" si="1"/>
        <v>4114.6</v>
      </c>
      <c r="G20" s="406">
        <f>SUM(G13,G15,G17,G11,G19)</f>
        <v>0</v>
      </c>
      <c r="H20" s="406">
        <f>SUM(H13,H15,H17,H11,H19)</f>
        <v>4114.6</v>
      </c>
      <c r="I20" s="405">
        <f t="shared" si="2"/>
        <v>4005.8</v>
      </c>
      <c r="J20" s="406">
        <f>SUM(J13,J15,J17,J11,J19)</f>
        <v>0</v>
      </c>
      <c r="K20" s="406">
        <f>SUM(K13,K15,K17,K11,K19)</f>
        <v>4005.8</v>
      </c>
      <c r="L20" s="465">
        <f t="shared" si="3"/>
        <v>0.9735575754629854</v>
      </c>
    </row>
  </sheetData>
  <sheetProtection/>
  <mergeCells count="15">
    <mergeCell ref="L8:L9"/>
    <mergeCell ref="A7:B7"/>
    <mergeCell ref="A8:A9"/>
    <mergeCell ref="B8:B9"/>
    <mergeCell ref="C8:C9"/>
    <mergeCell ref="D8:E8"/>
    <mergeCell ref="A11:B11"/>
    <mergeCell ref="A19:B19"/>
    <mergeCell ref="A13:B13"/>
    <mergeCell ref="F8:F9"/>
    <mergeCell ref="G8:H8"/>
    <mergeCell ref="I8:I9"/>
    <mergeCell ref="J8:K8"/>
    <mergeCell ref="A17:B17"/>
    <mergeCell ref="A15:B15"/>
  </mergeCells>
  <printOptions/>
  <pageMargins left="0.7874015748031497" right="0.1968503937007874" top="0.7480314960629921" bottom="0.1968503937007874" header="0" footer="0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4.140625" style="2" hidden="1" customWidth="1"/>
    <col min="2" max="3" width="30.7109375" style="2" customWidth="1"/>
    <col min="4" max="5" width="19.421875" style="2" customWidth="1"/>
    <col min="6" max="7" width="18.421875" style="2" customWidth="1"/>
    <col min="8" max="10" width="17.140625" style="2" hidden="1" customWidth="1"/>
    <col min="11" max="11" width="14.00390625" style="2" hidden="1" customWidth="1"/>
    <col min="12" max="16384" width="9.140625" style="2" customWidth="1"/>
  </cols>
  <sheetData>
    <row r="1" spans="4:7" ht="15.75">
      <c r="D1" s="125"/>
      <c r="E1" s="114"/>
      <c r="F1" s="145"/>
      <c r="G1" s="145" t="s">
        <v>123</v>
      </c>
    </row>
    <row r="2" spans="2:10" ht="15.75">
      <c r="B2" s="4"/>
      <c r="C2" s="4"/>
      <c r="F2" s="4" t="s">
        <v>651</v>
      </c>
      <c r="H2" s="4"/>
      <c r="J2" s="4"/>
    </row>
    <row r="3" spans="2:10" ht="15.75">
      <c r="B3" s="4"/>
      <c r="C3" s="4"/>
      <c r="F3" s="115" t="s">
        <v>54</v>
      </c>
      <c r="H3" s="4"/>
      <c r="J3" s="4"/>
    </row>
    <row r="4" spans="2:11" ht="15.75">
      <c r="B4" s="5"/>
      <c r="C4" s="5"/>
      <c r="F4" s="115" t="s">
        <v>55</v>
      </c>
      <c r="H4" s="5"/>
      <c r="J4" s="5"/>
      <c r="K4" s="6"/>
    </row>
    <row r="5" spans="2:11" ht="15.75">
      <c r="B5" s="5"/>
      <c r="C5" s="5"/>
      <c r="F5" s="45" t="s">
        <v>531</v>
      </c>
      <c r="H5" s="5"/>
      <c r="J5" s="5"/>
      <c r="K5" s="6"/>
    </row>
    <row r="6" spans="1:11" ht="40.5" customHeight="1">
      <c r="A6" s="451" t="s">
        <v>654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</row>
    <row r="7" spans="1:11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" customHeight="1">
      <c r="A8" s="9" t="s">
        <v>18</v>
      </c>
      <c r="B8" s="435" t="s">
        <v>652</v>
      </c>
      <c r="C8" s="435" t="s">
        <v>653</v>
      </c>
      <c r="D8" s="439" t="s">
        <v>586</v>
      </c>
      <c r="E8" s="440"/>
      <c r="F8" s="440"/>
      <c r="G8" s="441"/>
      <c r="H8" s="439" t="s">
        <v>98</v>
      </c>
      <c r="I8" s="441"/>
      <c r="J8" s="439" t="s">
        <v>92</v>
      </c>
      <c r="K8" s="441"/>
    </row>
    <row r="9" spans="1:11" ht="50.25" customHeight="1">
      <c r="A9" s="28"/>
      <c r="B9" s="436"/>
      <c r="C9" s="436"/>
      <c r="D9" s="371" t="s">
        <v>528</v>
      </c>
      <c r="E9" s="371" t="s">
        <v>529</v>
      </c>
      <c r="F9" s="9" t="s">
        <v>105</v>
      </c>
      <c r="G9" s="44" t="s">
        <v>641</v>
      </c>
      <c r="H9" s="9" t="s">
        <v>1</v>
      </c>
      <c r="I9" s="9" t="s">
        <v>2</v>
      </c>
      <c r="J9" s="9" t="s">
        <v>1</v>
      </c>
      <c r="K9" s="9" t="s">
        <v>2</v>
      </c>
    </row>
    <row r="10" spans="1:11" ht="15.75">
      <c r="A10" s="8">
        <v>5</v>
      </c>
      <c r="B10" s="22"/>
      <c r="C10" s="191"/>
      <c r="D10" s="30">
        <v>0</v>
      </c>
      <c r="E10" s="30">
        <v>0</v>
      </c>
      <c r="F10" s="30">
        <v>0</v>
      </c>
      <c r="G10" s="30">
        <v>0</v>
      </c>
      <c r="H10" s="30">
        <f>SUM(D10*109%)*0</f>
        <v>0</v>
      </c>
      <c r="I10" s="30">
        <f aca="true" t="shared" si="0" ref="I10:I15">SUM(H10)</f>
        <v>0</v>
      </c>
      <c r="J10" s="30">
        <f aca="true" t="shared" si="1" ref="J10:J15">SUM(H10*108.1%)</f>
        <v>0</v>
      </c>
      <c r="K10" s="23">
        <f aca="true" t="shared" si="2" ref="K10:K15">SUM(J10)</f>
        <v>0</v>
      </c>
    </row>
    <row r="11" spans="1:11" ht="63" hidden="1">
      <c r="A11" s="8">
        <v>5</v>
      </c>
      <c r="B11" s="22" t="s">
        <v>99</v>
      </c>
      <c r="C11" s="191" t="s">
        <v>312</v>
      </c>
      <c r="D11" s="30">
        <v>0</v>
      </c>
      <c r="E11" s="30"/>
      <c r="F11" s="30"/>
      <c r="G11" s="30"/>
      <c r="H11" s="30">
        <f>SUM(D11*109%)*0</f>
        <v>0</v>
      </c>
      <c r="I11" s="30">
        <f t="shared" si="0"/>
        <v>0</v>
      </c>
      <c r="J11" s="30">
        <f t="shared" si="1"/>
        <v>0</v>
      </c>
      <c r="K11" s="23">
        <f t="shared" si="2"/>
        <v>0</v>
      </c>
    </row>
    <row r="12" spans="1:11" ht="126" hidden="1">
      <c r="A12" s="8">
        <v>8</v>
      </c>
      <c r="B12" s="22" t="s">
        <v>99</v>
      </c>
      <c r="C12" s="191" t="s">
        <v>329</v>
      </c>
      <c r="D12" s="166">
        <v>0</v>
      </c>
      <c r="E12" s="29"/>
      <c r="F12" s="29"/>
      <c r="G12" s="29"/>
      <c r="H12" s="30">
        <f>SUM(E12*109%)*0</f>
        <v>0</v>
      </c>
      <c r="I12" s="30">
        <f t="shared" si="0"/>
        <v>0</v>
      </c>
      <c r="J12" s="30">
        <f t="shared" si="1"/>
        <v>0</v>
      </c>
      <c r="K12" s="23">
        <f t="shared" si="2"/>
        <v>0</v>
      </c>
    </row>
    <row r="13" spans="1:13" ht="157.5" hidden="1">
      <c r="A13" s="8"/>
      <c r="B13" s="22" t="s">
        <v>99</v>
      </c>
      <c r="C13" s="191" t="s">
        <v>269</v>
      </c>
      <c r="D13" s="29">
        <v>0</v>
      </c>
      <c r="E13" s="29"/>
      <c r="F13" s="30"/>
      <c r="G13" s="30"/>
      <c r="H13" s="30">
        <f>SUM(D13*109%)*0</f>
        <v>0</v>
      </c>
      <c r="I13" s="30">
        <f t="shared" si="0"/>
        <v>0</v>
      </c>
      <c r="J13" s="30">
        <f t="shared" si="1"/>
        <v>0</v>
      </c>
      <c r="K13" s="23">
        <f t="shared" si="2"/>
        <v>0</v>
      </c>
      <c r="L13" s="8"/>
      <c r="M13" s="8"/>
    </row>
    <row r="14" spans="1:13" ht="283.5" hidden="1">
      <c r="A14" s="8"/>
      <c r="B14" s="22" t="s">
        <v>99</v>
      </c>
      <c r="C14" s="191" t="s">
        <v>303</v>
      </c>
      <c r="D14" s="29">
        <v>0</v>
      </c>
      <c r="E14" s="29"/>
      <c r="F14" s="29"/>
      <c r="G14" s="29"/>
      <c r="H14" s="30">
        <f>SUM(D14*109%)*0</f>
        <v>0</v>
      </c>
      <c r="I14" s="30">
        <f t="shared" si="0"/>
        <v>0</v>
      </c>
      <c r="J14" s="30">
        <f t="shared" si="1"/>
        <v>0</v>
      </c>
      <c r="K14" s="23">
        <f t="shared" si="2"/>
        <v>0</v>
      </c>
      <c r="L14" s="8"/>
      <c r="M14" s="8"/>
    </row>
    <row r="15" spans="1:13" ht="94.5" hidden="1">
      <c r="A15" s="8"/>
      <c r="B15" s="22" t="s">
        <v>99</v>
      </c>
      <c r="C15" s="191" t="s">
        <v>328</v>
      </c>
      <c r="D15" s="29">
        <v>0</v>
      </c>
      <c r="E15" s="29"/>
      <c r="F15" s="30"/>
      <c r="G15" s="30"/>
      <c r="H15" s="30">
        <f>SUM(D15*109%)*0</f>
        <v>0</v>
      </c>
      <c r="I15" s="30">
        <f t="shared" si="0"/>
        <v>0</v>
      </c>
      <c r="J15" s="30">
        <f t="shared" si="1"/>
        <v>0</v>
      </c>
      <c r="K15" s="23">
        <f t="shared" si="2"/>
        <v>0</v>
      </c>
      <c r="L15" s="8"/>
      <c r="M15" s="8"/>
    </row>
    <row r="16" spans="1:11" s="16" customFormat="1" ht="18.75" customHeight="1">
      <c r="A16" s="31">
        <v>11</v>
      </c>
      <c r="B16" s="407" t="s">
        <v>4</v>
      </c>
      <c r="C16" s="408"/>
      <c r="D16" s="409">
        <f>SUM(D10:D15)</f>
        <v>0</v>
      </c>
      <c r="E16" s="409">
        <f>SUM(E10:E15)</f>
        <v>0</v>
      </c>
      <c r="F16" s="409">
        <f>SUM(F10:F15)</f>
        <v>0</v>
      </c>
      <c r="G16" s="409">
        <f>SUM(G10:G15)</f>
        <v>0</v>
      </c>
      <c r="H16" s="33">
        <f>SUM(H14:H15)</f>
        <v>0</v>
      </c>
      <c r="I16" s="33">
        <f>SUM(I14:I15)</f>
        <v>0</v>
      </c>
      <c r="J16" s="33">
        <f>SUM(J14:J15)</f>
        <v>0</v>
      </c>
      <c r="K16" s="34">
        <f>SUM(K14:K15)</f>
        <v>0</v>
      </c>
    </row>
    <row r="17" spans="1:11" ht="15.75">
      <c r="A17" s="8">
        <v>13</v>
      </c>
      <c r="B17" s="12"/>
      <c r="C17" s="12"/>
      <c r="D17" s="58"/>
      <c r="E17" s="58"/>
      <c r="F17" s="58"/>
      <c r="G17" s="58"/>
      <c r="H17" s="12"/>
      <c r="I17" s="12"/>
      <c r="J17" s="12"/>
      <c r="K17" s="11"/>
    </row>
    <row r="18" spans="1:11" ht="15.75">
      <c r="A18" s="8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1"/>
    </row>
    <row r="19" spans="1:11" ht="15.75">
      <c r="A19" s="8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1"/>
    </row>
    <row r="20" spans="1:11" s="16" customFormat="1" ht="15.75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8"/>
    </row>
    <row r="21" spans="1:11" s="16" customFormat="1" ht="15.75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8"/>
    </row>
    <row r="22" spans="1:11" s="16" customFormat="1" ht="15.75" hidden="1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s="16" customFormat="1" ht="15.75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9"/>
    </row>
    <row r="24" spans="1:11" s="16" customFormat="1" ht="15.75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8"/>
    </row>
    <row r="25" spans="1:11" s="16" customFormat="1" ht="15.75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8"/>
    </row>
    <row r="26" spans="1:11" s="16" customFormat="1" ht="15.75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8"/>
    </row>
    <row r="27" spans="1:11" s="16" customFormat="1" ht="15.75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8"/>
    </row>
    <row r="28" spans="1:11" s="16" customFormat="1" ht="15.75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8"/>
    </row>
    <row r="29" spans="1:11" s="16" customFormat="1" ht="15.75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8"/>
    </row>
    <row r="30" spans="1:11" s="16" customFormat="1" ht="15.75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8"/>
    </row>
    <row r="31" spans="1:11" s="16" customFormat="1" ht="15.75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8"/>
    </row>
    <row r="32" spans="1:11" s="16" customFormat="1" ht="15.75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8"/>
    </row>
    <row r="33" spans="1:11" s="16" customFormat="1" ht="15.75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8"/>
    </row>
    <row r="34" spans="1:11" s="16" customFormat="1" ht="15.75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8"/>
    </row>
    <row r="35" spans="1:11" s="16" customFormat="1" ht="15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5.7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20"/>
    </row>
  </sheetData>
  <sheetProtection/>
  <mergeCells count="6">
    <mergeCell ref="A6:K6"/>
    <mergeCell ref="B8:B9"/>
    <mergeCell ref="C8:C9"/>
    <mergeCell ref="D8:G8"/>
    <mergeCell ref="H8:I8"/>
    <mergeCell ref="J8:K8"/>
  </mergeCells>
  <printOptions/>
  <pageMargins left="0.7874015748031497" right="0.3937007874015748" top="0.6692913385826772" bottom="0.31496062992125984" header="0" footer="0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5.7109375" style="0" customWidth="1"/>
    <col min="2" max="8" width="12.7109375" style="0" customWidth="1"/>
    <col min="9" max="9" width="25.7109375" style="0" customWidth="1"/>
  </cols>
  <sheetData>
    <row r="1" spans="7:8" ht="15">
      <c r="G1" s="145"/>
      <c r="H1" s="145" t="s">
        <v>123</v>
      </c>
    </row>
    <row r="2" spans="7:8" ht="15.75">
      <c r="G2" s="4" t="s">
        <v>665</v>
      </c>
      <c r="H2" s="2"/>
    </row>
    <row r="3" spans="7:8" ht="15.75">
      <c r="G3" s="115" t="s">
        <v>54</v>
      </c>
      <c r="H3" s="2"/>
    </row>
    <row r="4" spans="7:8" ht="15.75">
      <c r="G4" s="115" t="s">
        <v>55</v>
      </c>
      <c r="H4" s="2"/>
    </row>
    <row r="5" spans="1:9" ht="15.75">
      <c r="A5" s="192"/>
      <c r="B5" s="192"/>
      <c r="C5" s="192"/>
      <c r="D5" s="192"/>
      <c r="E5" s="192"/>
      <c r="F5" s="192"/>
      <c r="G5" s="45" t="s">
        <v>531</v>
      </c>
      <c r="H5" s="472"/>
      <c r="I5" s="192"/>
    </row>
    <row r="6" spans="1:9" ht="45" customHeight="1">
      <c r="A6" s="473" t="s">
        <v>654</v>
      </c>
      <c r="B6" s="473"/>
      <c r="C6" s="473"/>
      <c r="D6" s="473"/>
      <c r="E6" s="473"/>
      <c r="F6" s="473"/>
      <c r="G6" s="473"/>
      <c r="H6" s="473"/>
      <c r="I6" s="473"/>
    </row>
    <row r="7" spans="1:9" ht="15.75">
      <c r="A7" s="192"/>
      <c r="B7" s="192"/>
      <c r="C7" s="192"/>
      <c r="D7" s="192"/>
      <c r="E7" s="192"/>
      <c r="F7" s="192"/>
      <c r="G7" s="45"/>
      <c r="H7" s="472"/>
      <c r="I7" s="192"/>
    </row>
    <row r="9" spans="1:10" ht="15">
      <c r="A9" s="450" t="s">
        <v>655</v>
      </c>
      <c r="B9" s="450" t="s">
        <v>656</v>
      </c>
      <c r="C9" s="450"/>
      <c r="D9" s="450" t="s">
        <v>657</v>
      </c>
      <c r="E9" s="450" t="s">
        <v>658</v>
      </c>
      <c r="F9" s="450" t="s">
        <v>659</v>
      </c>
      <c r="G9" s="450" t="s">
        <v>666</v>
      </c>
      <c r="H9" s="450" t="s">
        <v>660</v>
      </c>
      <c r="I9" s="450" t="s">
        <v>107</v>
      </c>
      <c r="J9" s="466"/>
    </row>
    <row r="10" spans="1:10" ht="45">
      <c r="A10" s="450"/>
      <c r="B10" s="471" t="s">
        <v>661</v>
      </c>
      <c r="C10" s="471" t="s">
        <v>529</v>
      </c>
      <c r="D10" s="450"/>
      <c r="E10" s="450"/>
      <c r="F10" s="450"/>
      <c r="G10" s="450"/>
      <c r="H10" s="450"/>
      <c r="I10" s="450"/>
      <c r="J10" s="466"/>
    </row>
    <row r="11" spans="1:10" ht="15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467" t="s">
        <v>662</v>
      </c>
      <c r="I11" s="467">
        <v>9</v>
      </c>
      <c r="J11" s="466"/>
    </row>
    <row r="12" spans="1:10" ht="29.25" customHeight="1">
      <c r="A12" s="468"/>
      <c r="B12" s="467">
        <v>0</v>
      </c>
      <c r="C12" s="467">
        <v>0</v>
      </c>
      <c r="D12" s="467">
        <v>0</v>
      </c>
      <c r="E12" s="469">
        <v>0</v>
      </c>
      <c r="F12" s="469">
        <v>0</v>
      </c>
      <c r="G12" s="467">
        <v>0</v>
      </c>
      <c r="H12" s="469">
        <v>0</v>
      </c>
      <c r="I12" s="468"/>
      <c r="J12" s="466"/>
    </row>
    <row r="13" spans="1:10" ht="27" customHeight="1">
      <c r="A13" s="470" t="s">
        <v>109</v>
      </c>
      <c r="B13" s="470">
        <f>SUM(B12)</f>
        <v>0</v>
      </c>
      <c r="C13" s="470">
        <f aca="true" t="shared" si="0" ref="C13:H13">SUM(C12)</f>
        <v>0</v>
      </c>
      <c r="D13" s="470">
        <f t="shared" si="0"/>
        <v>0</v>
      </c>
      <c r="E13" s="470">
        <f t="shared" si="0"/>
        <v>0</v>
      </c>
      <c r="F13" s="470">
        <f t="shared" si="0"/>
        <v>0</v>
      </c>
      <c r="G13" s="470">
        <f t="shared" si="0"/>
        <v>0</v>
      </c>
      <c r="H13" s="470">
        <f t="shared" si="0"/>
        <v>0</v>
      </c>
      <c r="I13" s="467"/>
      <c r="J13" s="466"/>
    </row>
    <row r="14" spans="1:10" ht="60">
      <c r="A14" s="468" t="s">
        <v>664</v>
      </c>
      <c r="B14" s="467" t="s">
        <v>663</v>
      </c>
      <c r="C14" s="467" t="s">
        <v>663</v>
      </c>
      <c r="D14" s="467" t="s">
        <v>663</v>
      </c>
      <c r="E14" s="467" t="s">
        <v>663</v>
      </c>
      <c r="F14" s="467" t="s">
        <v>663</v>
      </c>
      <c r="G14" s="467"/>
      <c r="H14" s="467"/>
      <c r="I14" s="468"/>
      <c r="J14" s="466"/>
    </row>
  </sheetData>
  <sheetProtection/>
  <mergeCells count="9">
    <mergeCell ref="A6:I6"/>
    <mergeCell ref="H9:H10"/>
    <mergeCell ref="I9:I10"/>
    <mergeCell ref="A9:A10"/>
    <mergeCell ref="B9:C9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55.7109375" style="0" customWidth="1"/>
    <col min="3" max="6" width="15.7109375" style="0" customWidth="1"/>
    <col min="8" max="9" width="0" style="0" hidden="1" customWidth="1"/>
  </cols>
  <sheetData>
    <row r="1" spans="5:6" ht="15">
      <c r="E1" s="217"/>
      <c r="F1" s="217" t="s">
        <v>123</v>
      </c>
    </row>
    <row r="2" spans="1:4" ht="15">
      <c r="A2" s="212"/>
      <c r="B2" s="212"/>
      <c r="D2" s="198" t="s">
        <v>667</v>
      </c>
    </row>
    <row r="3" spans="1:4" ht="15">
      <c r="A3" s="212"/>
      <c r="B3" s="212"/>
      <c r="D3" s="198" t="s">
        <v>54</v>
      </c>
    </row>
    <row r="4" spans="1:4" ht="15">
      <c r="A4" s="212"/>
      <c r="B4" s="212"/>
      <c r="D4" s="198" t="s">
        <v>55</v>
      </c>
    </row>
    <row r="5" spans="1:4" ht="15">
      <c r="A5" s="212"/>
      <c r="B5" s="212"/>
      <c r="D5" s="45" t="s">
        <v>531</v>
      </c>
    </row>
    <row r="6" spans="1:6" ht="54" customHeight="1">
      <c r="A6" s="457" t="s">
        <v>668</v>
      </c>
      <c r="B6" s="457"/>
      <c r="C6" s="457"/>
      <c r="D6" s="457"/>
      <c r="E6" s="457"/>
      <c r="F6" s="457"/>
    </row>
    <row r="7" spans="1:3" ht="15.75">
      <c r="A7" s="213"/>
      <c r="B7" s="213"/>
      <c r="C7" s="214"/>
    </row>
    <row r="8" spans="1:6" ht="45">
      <c r="A8" s="215" t="s">
        <v>339</v>
      </c>
      <c r="B8" s="294" t="s">
        <v>59</v>
      </c>
      <c r="C8" s="371" t="s">
        <v>528</v>
      </c>
      <c r="D8" s="371" t="s">
        <v>529</v>
      </c>
      <c r="E8" s="9" t="s">
        <v>105</v>
      </c>
      <c r="F8" s="44" t="s">
        <v>641</v>
      </c>
    </row>
    <row r="9" spans="1:6" ht="66">
      <c r="A9" s="389"/>
      <c r="B9" s="390" t="s">
        <v>601</v>
      </c>
      <c r="C9" s="399">
        <f>SUM(C10,C15)</f>
        <v>1230.3</v>
      </c>
      <c r="D9" s="399">
        <f>SUM(D10,D15)</f>
        <v>1630.2183799999998</v>
      </c>
      <c r="E9" s="399">
        <f>SUM(E10,E15)</f>
        <v>1522.4306000000001</v>
      </c>
      <c r="F9" s="459">
        <f aca="true" t="shared" si="0" ref="F9:F36">E9/D9</f>
        <v>0.9338813858791117</v>
      </c>
    </row>
    <row r="10" spans="1:8" ht="56.25">
      <c r="A10" s="391" t="s">
        <v>143</v>
      </c>
      <c r="B10" s="392" t="s">
        <v>539</v>
      </c>
      <c r="C10" s="400">
        <f>SUM(C11:C14)</f>
        <v>840</v>
      </c>
      <c r="D10" s="400">
        <f>SUM(D11:D14)</f>
        <v>814.8</v>
      </c>
      <c r="E10" s="400">
        <f>SUM(E11:E14)</f>
        <v>774.4</v>
      </c>
      <c r="F10" s="459">
        <f t="shared" si="0"/>
        <v>0.9504172803141876</v>
      </c>
      <c r="H10">
        <f>42.3+15.3+60+54.7+270.3+14.6</f>
        <v>457.20000000000005</v>
      </c>
    </row>
    <row r="11" spans="1:6" ht="18.75">
      <c r="A11" s="391" t="s">
        <v>340</v>
      </c>
      <c r="B11" s="398" t="s">
        <v>540</v>
      </c>
      <c r="C11" s="394">
        <v>590</v>
      </c>
      <c r="D11" s="394">
        <v>563.8</v>
      </c>
      <c r="E11" s="394">
        <v>523.8</v>
      </c>
      <c r="F11" s="459">
        <f t="shared" si="0"/>
        <v>0.9290528556225612</v>
      </c>
    </row>
    <row r="12" spans="1:6" ht="18.75">
      <c r="A12" s="391" t="s">
        <v>521</v>
      </c>
      <c r="B12" s="398" t="s">
        <v>542</v>
      </c>
      <c r="C12" s="394">
        <v>50</v>
      </c>
      <c r="D12" s="394">
        <f>50-29</f>
        <v>21</v>
      </c>
      <c r="E12" s="394">
        <f>50-29</f>
        <v>21</v>
      </c>
      <c r="F12" s="459">
        <f t="shared" si="0"/>
        <v>1</v>
      </c>
    </row>
    <row r="13" spans="1:6" ht="18.75">
      <c r="A13" s="391" t="s">
        <v>522</v>
      </c>
      <c r="B13" s="398" t="s">
        <v>544</v>
      </c>
      <c r="C13" s="394">
        <v>200</v>
      </c>
      <c r="D13" s="394">
        <f>200-200+30</f>
        <v>30</v>
      </c>
      <c r="E13" s="394">
        <f>200-200+30</f>
        <v>30</v>
      </c>
      <c r="F13" s="459">
        <f t="shared" si="0"/>
        <v>1</v>
      </c>
    </row>
    <row r="14" spans="1:6" ht="31.5">
      <c r="A14" s="391" t="s">
        <v>602</v>
      </c>
      <c r="B14" s="398" t="s">
        <v>572</v>
      </c>
      <c r="C14" s="394">
        <v>0</v>
      </c>
      <c r="D14" s="394">
        <f>0+200</f>
        <v>200</v>
      </c>
      <c r="E14" s="394">
        <v>199.6</v>
      </c>
      <c r="F14" s="459">
        <f t="shared" si="0"/>
        <v>0.998</v>
      </c>
    </row>
    <row r="15" spans="1:6" ht="37.5">
      <c r="A15" s="391" t="s">
        <v>145</v>
      </c>
      <c r="B15" s="393" t="s">
        <v>547</v>
      </c>
      <c r="C15" s="400">
        <f>SUM(C16)</f>
        <v>390.3</v>
      </c>
      <c r="D15" s="400">
        <f>SUM(D16)</f>
        <v>815.4183799999998</v>
      </c>
      <c r="E15" s="400">
        <f>SUM(E16)</f>
        <v>748.0306</v>
      </c>
      <c r="F15" s="459">
        <f t="shared" si="0"/>
        <v>0.9173580315910959</v>
      </c>
    </row>
    <row r="16" spans="1:6" ht="18.75">
      <c r="A16" s="391" t="s">
        <v>147</v>
      </c>
      <c r="B16" s="398" t="s">
        <v>548</v>
      </c>
      <c r="C16" s="401">
        <f>SUM(C17:C32)</f>
        <v>390.3</v>
      </c>
      <c r="D16" s="401">
        <f>SUM(D17:D32)</f>
        <v>815.4183799999998</v>
      </c>
      <c r="E16" s="401">
        <f>SUM(E17:E32)</f>
        <v>748.0306</v>
      </c>
      <c r="F16" s="459">
        <f t="shared" si="0"/>
        <v>0.9173580315910959</v>
      </c>
    </row>
    <row r="17" spans="1:6" ht="18.75">
      <c r="A17" s="391" t="s">
        <v>149</v>
      </c>
      <c r="B17" s="294" t="s">
        <v>629</v>
      </c>
      <c r="C17" s="395">
        <v>57.4</v>
      </c>
      <c r="D17" s="395">
        <v>0</v>
      </c>
      <c r="E17" s="395">
        <v>0</v>
      </c>
      <c r="F17" s="459" t="e">
        <f t="shared" si="0"/>
        <v>#DIV/0!</v>
      </c>
    </row>
    <row r="18" spans="1:6" ht="18.75">
      <c r="A18" s="391" t="s">
        <v>149</v>
      </c>
      <c r="B18" s="294" t="s">
        <v>630</v>
      </c>
      <c r="C18" s="395">
        <v>134.1</v>
      </c>
      <c r="D18" s="395">
        <v>0</v>
      </c>
      <c r="E18" s="395">
        <v>0</v>
      </c>
      <c r="F18" s="459" t="e">
        <f t="shared" si="0"/>
        <v>#DIV/0!</v>
      </c>
    </row>
    <row r="19" spans="1:6" ht="18.75">
      <c r="A19" s="391" t="s">
        <v>149</v>
      </c>
      <c r="B19" s="294" t="s">
        <v>631</v>
      </c>
      <c r="C19" s="395">
        <v>198.8</v>
      </c>
      <c r="D19" s="395">
        <v>0</v>
      </c>
      <c r="E19" s="395">
        <v>0</v>
      </c>
      <c r="F19" s="459" t="e">
        <f t="shared" si="0"/>
        <v>#DIV/0!</v>
      </c>
    </row>
    <row r="20" spans="1:6" ht="31.5">
      <c r="A20" s="391" t="s">
        <v>149</v>
      </c>
      <c r="B20" s="294" t="s">
        <v>603</v>
      </c>
      <c r="C20" s="395">
        <v>0</v>
      </c>
      <c r="D20" s="395">
        <v>23.32739</v>
      </c>
      <c r="E20" s="395">
        <v>23.32739</v>
      </c>
      <c r="F20" s="459">
        <f t="shared" si="0"/>
        <v>1</v>
      </c>
    </row>
    <row r="21" spans="1:9" ht="31.5">
      <c r="A21" s="391" t="s">
        <v>604</v>
      </c>
      <c r="B21" s="294" t="s">
        <v>605</v>
      </c>
      <c r="C21" s="395">
        <v>0</v>
      </c>
      <c r="D21" s="395">
        <v>46.65459</v>
      </c>
      <c r="E21" s="395">
        <v>46.65459</v>
      </c>
      <c r="F21" s="459">
        <f t="shared" si="0"/>
        <v>1</v>
      </c>
      <c r="I21" s="368"/>
    </row>
    <row r="22" spans="1:9" ht="31.5">
      <c r="A22" s="391" t="s">
        <v>606</v>
      </c>
      <c r="B22" s="294" t="s">
        <v>607</v>
      </c>
      <c r="C22" s="395">
        <v>0</v>
      </c>
      <c r="D22" s="395">
        <v>92.65898</v>
      </c>
      <c r="E22" s="395">
        <v>91.4</v>
      </c>
      <c r="F22" s="459">
        <f t="shared" si="0"/>
        <v>0.9864127578352363</v>
      </c>
      <c r="I22" s="368"/>
    </row>
    <row r="23" spans="1:9" ht="18.75">
      <c r="A23" s="391" t="s">
        <v>608</v>
      </c>
      <c r="B23" s="294" t="s">
        <v>609</v>
      </c>
      <c r="C23" s="395">
        <v>0</v>
      </c>
      <c r="D23" s="395">
        <v>42.14968</v>
      </c>
      <c r="E23" s="395">
        <v>42.14968</v>
      </c>
      <c r="F23" s="459">
        <f t="shared" si="0"/>
        <v>1</v>
      </c>
      <c r="I23" s="368"/>
    </row>
    <row r="24" spans="1:9" ht="18.75">
      <c r="A24" s="391" t="s">
        <v>610</v>
      </c>
      <c r="B24" s="294" t="s">
        <v>611</v>
      </c>
      <c r="C24" s="395">
        <v>0</v>
      </c>
      <c r="D24" s="395">
        <v>37.62479</v>
      </c>
      <c r="E24" s="395">
        <v>37.62479</v>
      </c>
      <c r="F24" s="459">
        <f t="shared" si="0"/>
        <v>1</v>
      </c>
      <c r="I24" s="368"/>
    </row>
    <row r="25" spans="1:9" ht="18.75">
      <c r="A25" s="391" t="s">
        <v>612</v>
      </c>
      <c r="B25" s="294" t="s">
        <v>613</v>
      </c>
      <c r="C25" s="395">
        <v>0</v>
      </c>
      <c r="D25" s="395">
        <v>99.98701</v>
      </c>
      <c r="E25" s="395">
        <v>99.98701</v>
      </c>
      <c r="F25" s="459">
        <f t="shared" si="0"/>
        <v>1</v>
      </c>
      <c r="I25" s="368"/>
    </row>
    <row r="26" spans="1:6" ht="31.5">
      <c r="A26" s="391" t="s">
        <v>614</v>
      </c>
      <c r="B26" s="294" t="s">
        <v>615</v>
      </c>
      <c r="C26" s="395">
        <v>0</v>
      </c>
      <c r="D26" s="395">
        <v>50.84101</v>
      </c>
      <c r="E26" s="395">
        <v>0</v>
      </c>
      <c r="F26" s="459">
        <f t="shared" si="0"/>
        <v>0</v>
      </c>
    </row>
    <row r="27" spans="1:6" ht="31.5">
      <c r="A27" s="391" t="s">
        <v>616</v>
      </c>
      <c r="B27" s="294" t="s">
        <v>617</v>
      </c>
      <c r="C27" s="395">
        <v>0</v>
      </c>
      <c r="D27" s="395">
        <v>99.98701</v>
      </c>
      <c r="E27" s="395">
        <v>99.98701</v>
      </c>
      <c r="F27" s="459">
        <f t="shared" si="0"/>
        <v>1</v>
      </c>
    </row>
    <row r="28" spans="1:6" ht="31.5">
      <c r="A28" s="391" t="s">
        <v>618</v>
      </c>
      <c r="B28" s="294" t="s">
        <v>619</v>
      </c>
      <c r="C28" s="395">
        <v>0</v>
      </c>
      <c r="D28" s="395">
        <v>92.93621</v>
      </c>
      <c r="E28" s="395">
        <v>92.93621</v>
      </c>
      <c r="F28" s="459">
        <f t="shared" si="0"/>
        <v>1</v>
      </c>
    </row>
    <row r="29" spans="1:6" ht="18.75">
      <c r="A29" s="391" t="s">
        <v>620</v>
      </c>
      <c r="B29" s="294" t="s">
        <v>621</v>
      </c>
      <c r="C29" s="395">
        <v>0</v>
      </c>
      <c r="D29" s="395">
        <v>38.37973</v>
      </c>
      <c r="E29" s="395">
        <v>38.37973</v>
      </c>
      <c r="F29" s="459">
        <f t="shared" si="0"/>
        <v>1</v>
      </c>
    </row>
    <row r="30" spans="1:6" ht="18.75">
      <c r="A30" s="391" t="s">
        <v>622</v>
      </c>
      <c r="B30" s="294" t="s">
        <v>623</v>
      </c>
      <c r="C30" s="395">
        <v>0</v>
      </c>
      <c r="D30" s="395">
        <f>15.21779-0.03+0.1</f>
        <v>15.287790000000001</v>
      </c>
      <c r="E30" s="395">
        <v>0</v>
      </c>
      <c r="F30" s="459">
        <f t="shared" si="0"/>
        <v>0</v>
      </c>
    </row>
    <row r="31" spans="1:6" ht="31.5">
      <c r="A31" s="391" t="s">
        <v>624</v>
      </c>
      <c r="B31" s="294" t="s">
        <v>625</v>
      </c>
      <c r="C31" s="395">
        <v>0</v>
      </c>
      <c r="D31" s="395">
        <v>75.59718</v>
      </c>
      <c r="E31" s="395">
        <v>75.59718</v>
      </c>
      <c r="F31" s="459">
        <f t="shared" si="0"/>
        <v>1</v>
      </c>
    </row>
    <row r="32" spans="1:6" ht="18.75">
      <c r="A32" s="391" t="s">
        <v>626</v>
      </c>
      <c r="B32" s="294" t="s">
        <v>627</v>
      </c>
      <c r="C32" s="395">
        <v>0</v>
      </c>
      <c r="D32" s="395">
        <v>99.98701</v>
      </c>
      <c r="E32" s="395">
        <v>99.98701</v>
      </c>
      <c r="F32" s="459">
        <f t="shared" si="0"/>
        <v>1</v>
      </c>
    </row>
    <row r="33" spans="1:6" ht="37.5">
      <c r="A33" s="391" t="s">
        <v>177</v>
      </c>
      <c r="B33" s="393" t="s">
        <v>422</v>
      </c>
      <c r="C33" s="400">
        <f>SUM(C34,C35)</f>
        <v>190</v>
      </c>
      <c r="D33" s="400">
        <f>SUM(D34,D35)</f>
        <v>410.38</v>
      </c>
      <c r="E33" s="400">
        <f>SUM(E34,E35)</f>
        <v>410.38</v>
      </c>
      <c r="F33" s="459">
        <f t="shared" si="0"/>
        <v>1</v>
      </c>
    </row>
    <row r="34" spans="1:6" ht="18.75">
      <c r="A34" s="391" t="s">
        <v>152</v>
      </c>
      <c r="B34" s="393" t="s">
        <v>632</v>
      </c>
      <c r="C34" s="395">
        <v>180.5</v>
      </c>
      <c r="D34" s="395">
        <f>180.5+209.38</f>
        <v>389.88</v>
      </c>
      <c r="E34" s="395">
        <f>180.5+209.38</f>
        <v>389.88</v>
      </c>
      <c r="F34" s="459">
        <f t="shared" si="0"/>
        <v>1</v>
      </c>
    </row>
    <row r="35" spans="1:6" ht="18.75">
      <c r="A35" s="391" t="s">
        <v>633</v>
      </c>
      <c r="B35" s="393" t="s">
        <v>628</v>
      </c>
      <c r="C35" s="395">
        <v>9.5</v>
      </c>
      <c r="D35" s="395">
        <f>9.5+11.02+0.45+0.03-0.5</f>
        <v>20.5</v>
      </c>
      <c r="E35" s="395">
        <f>9.5+11.02+0.45+0.03-0.5</f>
        <v>20.5</v>
      </c>
      <c r="F35" s="459">
        <f t="shared" si="0"/>
        <v>1</v>
      </c>
    </row>
    <row r="36" spans="1:6" ht="18.75">
      <c r="A36" s="396"/>
      <c r="B36" s="397" t="s">
        <v>341</v>
      </c>
      <c r="C36" s="402">
        <f>SUM(C10,C15,C33)</f>
        <v>1420.3</v>
      </c>
      <c r="D36" s="402">
        <f>SUM(D10,D15,D33)</f>
        <v>2040.59838</v>
      </c>
      <c r="E36" s="402">
        <f>SUM(E10,E15,E33)</f>
        <v>1932.8106000000002</v>
      </c>
      <c r="F36" s="458">
        <f t="shared" si="0"/>
        <v>0.94717834677493</v>
      </c>
    </row>
  </sheetData>
  <sheetProtection/>
  <mergeCells count="1">
    <mergeCell ref="A6:F6"/>
  </mergeCells>
  <printOptions/>
  <pageMargins left="0.7086614173228347" right="0.31496062992125984" top="0.5511811023622047" bottom="0.5511811023622047" header="0" footer="0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39"/>
  <sheetViews>
    <sheetView zoomScalePageLayoutView="0" workbookViewId="0" topLeftCell="C7">
      <selection activeCell="D11" sqref="D11"/>
    </sheetView>
  </sheetViews>
  <sheetFormatPr defaultColWidth="9.140625" defaultRowHeight="12.75"/>
  <cols>
    <col min="1" max="1" width="4.140625" style="2" hidden="1" customWidth="1"/>
    <col min="2" max="2" width="46.421875" style="2" customWidth="1"/>
    <col min="3" max="3" width="34.57421875" style="2" customWidth="1"/>
    <col min="4" max="4" width="83.421875" style="2" customWidth="1"/>
    <col min="5" max="5" width="19.421875" style="2" customWidth="1"/>
    <col min="6" max="6" width="18.421875" style="2" customWidth="1"/>
    <col min="7" max="9" width="17.140625" style="2" hidden="1" customWidth="1"/>
    <col min="10" max="10" width="14.00390625" style="2" hidden="1" customWidth="1"/>
    <col min="11" max="16384" width="9.140625" style="2" customWidth="1"/>
  </cols>
  <sheetData>
    <row r="1" ht="15.75">
      <c r="E1" s="57" t="s">
        <v>123</v>
      </c>
    </row>
    <row r="2" spans="2:9" ht="15.75">
      <c r="B2" s="4"/>
      <c r="C2" s="4"/>
      <c r="D2" s="4"/>
      <c r="E2" s="4" t="s">
        <v>196</v>
      </c>
      <c r="G2" s="4"/>
      <c r="I2" s="4"/>
    </row>
    <row r="3" spans="2:9" ht="15.75">
      <c r="B3" s="4"/>
      <c r="C3" s="4"/>
      <c r="D3" s="4"/>
      <c r="E3" s="45" t="s">
        <v>54</v>
      </c>
      <c r="G3" s="4"/>
      <c r="I3" s="4"/>
    </row>
    <row r="4" spans="2:10" ht="15.75">
      <c r="B4" s="5"/>
      <c r="C4" s="5"/>
      <c r="D4" s="5"/>
      <c r="E4" s="45" t="s">
        <v>55</v>
      </c>
      <c r="G4" s="5"/>
      <c r="I4" s="5"/>
      <c r="J4" s="6"/>
    </row>
    <row r="5" spans="2:10" ht="15.75">
      <c r="B5" s="5"/>
      <c r="C5" s="5"/>
      <c r="D5" s="5"/>
      <c r="E5" s="45" t="s">
        <v>116</v>
      </c>
      <c r="G5" s="5"/>
      <c r="I5" s="5"/>
      <c r="J5" s="6"/>
    </row>
    <row r="6" spans="1:10" ht="40.5" customHeight="1">
      <c r="A6" s="434" t="s">
        <v>214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0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9" t="s">
        <v>18</v>
      </c>
      <c r="B8" s="435" t="s">
        <v>37</v>
      </c>
      <c r="C8" s="437" t="s">
        <v>126</v>
      </c>
      <c r="D8" s="435" t="s">
        <v>0</v>
      </c>
      <c r="E8" s="439" t="s">
        <v>202</v>
      </c>
      <c r="F8" s="441"/>
      <c r="G8" s="439" t="s">
        <v>98</v>
      </c>
      <c r="H8" s="441"/>
      <c r="I8" s="439" t="s">
        <v>92</v>
      </c>
      <c r="J8" s="441"/>
    </row>
    <row r="9" spans="1:10" ht="50.25" customHeight="1">
      <c r="A9" s="28"/>
      <c r="B9" s="436"/>
      <c r="C9" s="438"/>
      <c r="D9" s="436"/>
      <c r="E9" s="9" t="s">
        <v>2</v>
      </c>
      <c r="F9" s="9" t="s">
        <v>12</v>
      </c>
      <c r="G9" s="9" t="s">
        <v>1</v>
      </c>
      <c r="H9" s="9" t="s">
        <v>2</v>
      </c>
      <c r="I9" s="9" t="s">
        <v>1</v>
      </c>
      <c r="J9" s="9" t="s">
        <v>2</v>
      </c>
    </row>
    <row r="10" spans="1:10" ht="64.5" customHeight="1">
      <c r="A10" s="8">
        <v>5</v>
      </c>
      <c r="B10" s="22" t="s">
        <v>99</v>
      </c>
      <c r="C10" s="22" t="s">
        <v>53</v>
      </c>
      <c r="D10" s="27" t="s">
        <v>198</v>
      </c>
      <c r="E10" s="30">
        <v>131.4</v>
      </c>
      <c r="F10" s="30">
        <f aca="true" t="shared" si="0" ref="F10:F17">SUM(E10)</f>
        <v>131.4</v>
      </c>
      <c r="G10" s="30">
        <f aca="true" t="shared" si="1" ref="G10:G17">SUM(E10*109%)*0</f>
        <v>0</v>
      </c>
      <c r="H10" s="30">
        <f aca="true" t="shared" si="2" ref="H10:H17">SUM(G10)</f>
        <v>0</v>
      </c>
      <c r="I10" s="30">
        <f aca="true" t="shared" si="3" ref="I10:I17">SUM(G10*108.1%)</f>
        <v>0</v>
      </c>
      <c r="J10" s="23">
        <f aca="true" t="shared" si="4" ref="J10:J17">SUM(I10)</f>
        <v>0</v>
      </c>
    </row>
    <row r="11" spans="1:10" ht="65.25" customHeight="1">
      <c r="A11" s="8">
        <v>5</v>
      </c>
      <c r="B11" s="22" t="s">
        <v>99</v>
      </c>
      <c r="C11" s="22" t="s">
        <v>53</v>
      </c>
      <c r="D11" s="27" t="s">
        <v>216</v>
      </c>
      <c r="E11" s="30">
        <v>6.1</v>
      </c>
      <c r="F11" s="30">
        <f t="shared" si="0"/>
        <v>6.1</v>
      </c>
      <c r="G11" s="30">
        <f>SUM(E11*109%)*0</f>
        <v>0</v>
      </c>
      <c r="H11" s="30">
        <f t="shared" si="2"/>
        <v>0</v>
      </c>
      <c r="I11" s="30">
        <f>SUM(G11*108.1%)</f>
        <v>0</v>
      </c>
      <c r="J11" s="23">
        <f t="shared" si="4"/>
        <v>0</v>
      </c>
    </row>
    <row r="12" spans="1:10" ht="49.5" customHeight="1">
      <c r="A12" s="8">
        <v>8</v>
      </c>
      <c r="B12" s="38" t="s">
        <v>99</v>
      </c>
      <c r="C12" s="22" t="s">
        <v>53</v>
      </c>
      <c r="D12" s="27" t="s">
        <v>129</v>
      </c>
      <c r="E12" s="29">
        <v>22</v>
      </c>
      <c r="F12" s="30">
        <f t="shared" si="0"/>
        <v>22</v>
      </c>
      <c r="G12" s="30">
        <f t="shared" si="1"/>
        <v>0</v>
      </c>
      <c r="H12" s="30">
        <f t="shared" si="2"/>
        <v>0</v>
      </c>
      <c r="I12" s="30">
        <f t="shared" si="3"/>
        <v>0</v>
      </c>
      <c r="J12" s="23">
        <f t="shared" si="4"/>
        <v>0</v>
      </c>
    </row>
    <row r="13" spans="1:12" ht="49.5" customHeight="1">
      <c r="A13" s="8"/>
      <c r="B13" s="38" t="s">
        <v>99</v>
      </c>
      <c r="C13" s="22" t="s">
        <v>53</v>
      </c>
      <c r="D13" s="27" t="s">
        <v>215</v>
      </c>
      <c r="E13" s="29">
        <v>9.5</v>
      </c>
      <c r="F13" s="30">
        <f t="shared" si="0"/>
        <v>9.5</v>
      </c>
      <c r="G13" s="30">
        <f t="shared" si="1"/>
        <v>0</v>
      </c>
      <c r="H13" s="30">
        <f t="shared" si="2"/>
        <v>0</v>
      </c>
      <c r="I13" s="30">
        <f t="shared" si="3"/>
        <v>0</v>
      </c>
      <c r="J13" s="23">
        <f t="shared" si="4"/>
        <v>0</v>
      </c>
      <c r="K13" s="8"/>
      <c r="L13" s="8"/>
    </row>
    <row r="14" spans="1:10" ht="49.5" customHeight="1">
      <c r="A14" s="8"/>
      <c r="B14" s="22" t="s">
        <v>99</v>
      </c>
      <c r="C14" s="22" t="s">
        <v>127</v>
      </c>
      <c r="D14" s="40" t="s">
        <v>131</v>
      </c>
      <c r="E14" s="29">
        <v>3</v>
      </c>
      <c r="F14" s="30">
        <f t="shared" si="0"/>
        <v>3</v>
      </c>
      <c r="G14" s="30">
        <f t="shared" si="1"/>
        <v>0</v>
      </c>
      <c r="H14" s="30">
        <f t="shared" si="2"/>
        <v>0</v>
      </c>
      <c r="I14" s="30">
        <f t="shared" si="3"/>
        <v>0</v>
      </c>
      <c r="J14" s="23">
        <f t="shared" si="4"/>
        <v>0</v>
      </c>
    </row>
    <row r="15" spans="1:10" ht="49.5" customHeight="1">
      <c r="A15" s="8">
        <v>5</v>
      </c>
      <c r="B15" s="22" t="s">
        <v>99</v>
      </c>
      <c r="C15" s="22" t="s">
        <v>53</v>
      </c>
      <c r="D15" s="40" t="s">
        <v>130</v>
      </c>
      <c r="E15" s="30">
        <v>53.5</v>
      </c>
      <c r="F15" s="30">
        <f t="shared" si="0"/>
        <v>53.5</v>
      </c>
      <c r="G15" s="30">
        <f t="shared" si="1"/>
        <v>0</v>
      </c>
      <c r="H15" s="30">
        <f>SUM(G15)</f>
        <v>0</v>
      </c>
      <c r="I15" s="30">
        <f t="shared" si="3"/>
        <v>0</v>
      </c>
      <c r="J15" s="23">
        <f>SUM(I15)</f>
        <v>0</v>
      </c>
    </row>
    <row r="16" spans="1:12" ht="49.5" customHeight="1">
      <c r="A16" s="8"/>
      <c r="B16" s="38" t="s">
        <v>99</v>
      </c>
      <c r="C16" s="22" t="s">
        <v>53</v>
      </c>
      <c r="D16" s="112" t="s">
        <v>128</v>
      </c>
      <c r="E16" s="29">
        <v>12.7</v>
      </c>
      <c r="F16" s="30">
        <f t="shared" si="0"/>
        <v>12.7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23">
        <f t="shared" si="4"/>
        <v>0</v>
      </c>
      <c r="K16" s="8"/>
      <c r="L16" s="8"/>
    </row>
    <row r="17" spans="1:12" ht="49.5" customHeight="1" hidden="1">
      <c r="A17" s="8"/>
      <c r="B17" s="38" t="s">
        <v>99</v>
      </c>
      <c r="C17" s="22" t="s">
        <v>53</v>
      </c>
      <c r="D17" s="27" t="s">
        <v>197</v>
      </c>
      <c r="E17" s="29"/>
      <c r="F17" s="30">
        <f t="shared" si="0"/>
        <v>0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23">
        <f t="shared" si="4"/>
        <v>0</v>
      </c>
      <c r="K17" s="39"/>
      <c r="L17" s="8"/>
    </row>
    <row r="18" spans="1:10" s="16" customFormat="1" ht="18.75" customHeight="1">
      <c r="A18" s="31">
        <v>11</v>
      </c>
      <c r="B18" s="21" t="s">
        <v>4</v>
      </c>
      <c r="C18" s="32"/>
      <c r="D18" s="32"/>
      <c r="E18" s="33">
        <f>SUM(E10:E17)</f>
        <v>238.2</v>
      </c>
      <c r="F18" s="33">
        <f>SUM(F10:F17)</f>
        <v>238.2</v>
      </c>
      <c r="G18" s="33">
        <f>SUM(G14:G17)</f>
        <v>0</v>
      </c>
      <c r="H18" s="33">
        <f>SUM(H14:H17)</f>
        <v>0</v>
      </c>
      <c r="I18" s="33">
        <f>SUM(I14:I17)</f>
        <v>0</v>
      </c>
      <c r="J18" s="34">
        <f>SUM(J14:J17)</f>
        <v>0</v>
      </c>
    </row>
    <row r="19" spans="1:10" ht="63" hidden="1">
      <c r="A19" s="8">
        <v>12</v>
      </c>
      <c r="B19" s="10" t="s">
        <v>30</v>
      </c>
      <c r="C19" s="10"/>
      <c r="D19" s="10"/>
      <c r="E19" s="10"/>
      <c r="F19" s="10"/>
      <c r="G19" s="10"/>
      <c r="H19" s="10"/>
      <c r="I19" s="10"/>
      <c r="J19" s="11"/>
    </row>
    <row r="20" spans="1:10" ht="15.75">
      <c r="A20" s="8">
        <v>13</v>
      </c>
      <c r="B20" s="12"/>
      <c r="C20" s="12"/>
      <c r="D20" s="12"/>
      <c r="E20" s="58"/>
      <c r="F20" s="58"/>
      <c r="G20" s="12"/>
      <c r="H20" s="12"/>
      <c r="I20" s="12"/>
      <c r="J20" s="11"/>
    </row>
    <row r="21" spans="1:10" ht="15.75">
      <c r="A21" s="8">
        <v>14</v>
      </c>
      <c r="B21" s="12"/>
      <c r="C21" s="12"/>
      <c r="D21" s="12"/>
      <c r="E21" s="12"/>
      <c r="F21" s="12"/>
      <c r="G21" s="12"/>
      <c r="H21" s="12"/>
      <c r="I21" s="12"/>
      <c r="J21" s="11"/>
    </row>
    <row r="22" spans="1:10" ht="15.75">
      <c r="A22" s="8">
        <v>15</v>
      </c>
      <c r="B22" s="12"/>
      <c r="C22" s="12"/>
      <c r="D22" s="12"/>
      <c r="E22" s="12"/>
      <c r="F22" s="12"/>
      <c r="G22" s="12"/>
      <c r="H22" s="12"/>
      <c r="I22" s="12"/>
      <c r="J22" s="11"/>
    </row>
    <row r="23" spans="1:10" s="16" customFormat="1" ht="15.75">
      <c r="A23" s="13">
        <v>16</v>
      </c>
      <c r="B23" s="14"/>
      <c r="C23" s="14"/>
      <c r="D23" s="14"/>
      <c r="E23" s="14"/>
      <c r="F23" s="14"/>
      <c r="G23" s="14"/>
      <c r="H23" s="14"/>
      <c r="I23" s="14"/>
      <c r="J23" s="18"/>
    </row>
    <row r="24" spans="1:10" s="16" customFormat="1" ht="15.75">
      <c r="A24" s="13">
        <v>17</v>
      </c>
      <c r="B24" s="14"/>
      <c r="C24" s="14"/>
      <c r="D24" s="14"/>
      <c r="E24" s="14"/>
      <c r="F24" s="14"/>
      <c r="G24" s="14"/>
      <c r="H24" s="14"/>
      <c r="I24" s="14"/>
      <c r="J24" s="18"/>
    </row>
    <row r="25" spans="1:10" s="16" customFormat="1" ht="15.75" hidden="1">
      <c r="A25" s="13">
        <v>18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s="16" customFormat="1" ht="15.75">
      <c r="A26" s="13">
        <v>19</v>
      </c>
      <c r="B26" s="14"/>
      <c r="C26" s="14"/>
      <c r="D26" s="14"/>
      <c r="E26" s="14"/>
      <c r="F26" s="14"/>
      <c r="G26" s="14"/>
      <c r="H26" s="14"/>
      <c r="I26" s="14"/>
      <c r="J26" s="19"/>
    </row>
    <row r="27" spans="1:10" s="16" customFormat="1" ht="15.75">
      <c r="A27" s="13">
        <v>20</v>
      </c>
      <c r="B27" s="14"/>
      <c r="C27" s="14"/>
      <c r="D27" s="14"/>
      <c r="E27" s="14"/>
      <c r="F27" s="14"/>
      <c r="G27" s="14"/>
      <c r="H27" s="14"/>
      <c r="I27" s="14"/>
      <c r="J27" s="18"/>
    </row>
    <row r="28" spans="1:10" s="16" customFormat="1" ht="15.75">
      <c r="A28" s="13">
        <v>21</v>
      </c>
      <c r="B28" s="14"/>
      <c r="C28" s="14"/>
      <c r="D28" s="14"/>
      <c r="E28" s="14"/>
      <c r="F28" s="14"/>
      <c r="G28" s="14"/>
      <c r="H28" s="14"/>
      <c r="I28" s="14"/>
      <c r="J28" s="18"/>
    </row>
    <row r="29" spans="1:10" s="16" customFormat="1" ht="15.75">
      <c r="A29" s="13">
        <v>22</v>
      </c>
      <c r="B29" s="14"/>
      <c r="C29" s="14"/>
      <c r="D29" s="14"/>
      <c r="E29" s="14"/>
      <c r="F29" s="14"/>
      <c r="G29" s="14"/>
      <c r="H29" s="14"/>
      <c r="I29" s="14"/>
      <c r="J29" s="18"/>
    </row>
    <row r="30" spans="1:10" s="16" customFormat="1" ht="15.75">
      <c r="A30" s="13">
        <v>23</v>
      </c>
      <c r="B30" s="14"/>
      <c r="C30" s="14"/>
      <c r="D30" s="14"/>
      <c r="E30" s="14"/>
      <c r="F30" s="14"/>
      <c r="G30" s="14"/>
      <c r="H30" s="14"/>
      <c r="I30" s="14"/>
      <c r="J30" s="18"/>
    </row>
    <row r="31" spans="1:10" s="16" customFormat="1" ht="15.75">
      <c r="A31" s="13">
        <v>24</v>
      </c>
      <c r="B31" s="14"/>
      <c r="C31" s="14"/>
      <c r="D31" s="14"/>
      <c r="E31" s="14"/>
      <c r="F31" s="14"/>
      <c r="G31" s="14"/>
      <c r="H31" s="14"/>
      <c r="I31" s="14"/>
      <c r="J31" s="18"/>
    </row>
    <row r="32" spans="1:10" s="16" customFormat="1" ht="15.75">
      <c r="A32" s="13">
        <v>25</v>
      </c>
      <c r="B32" s="14"/>
      <c r="C32" s="14"/>
      <c r="D32" s="14"/>
      <c r="E32" s="14"/>
      <c r="F32" s="14"/>
      <c r="G32" s="14"/>
      <c r="H32" s="14"/>
      <c r="I32" s="14"/>
      <c r="J32" s="18"/>
    </row>
    <row r="33" spans="1:10" s="16" customFormat="1" ht="15.75">
      <c r="A33" s="13">
        <v>26</v>
      </c>
      <c r="B33" s="14"/>
      <c r="C33" s="14"/>
      <c r="D33" s="14"/>
      <c r="E33" s="14"/>
      <c r="F33" s="14"/>
      <c r="G33" s="14"/>
      <c r="H33" s="14"/>
      <c r="I33" s="14"/>
      <c r="J33" s="18"/>
    </row>
    <row r="34" spans="1:10" s="16" customFormat="1" ht="15.75">
      <c r="A34" s="13">
        <v>27</v>
      </c>
      <c r="B34" s="14"/>
      <c r="C34" s="14"/>
      <c r="D34" s="14"/>
      <c r="E34" s="14"/>
      <c r="F34" s="14"/>
      <c r="G34" s="14"/>
      <c r="H34" s="14"/>
      <c r="I34" s="14"/>
      <c r="J34" s="18"/>
    </row>
    <row r="35" spans="1:10" s="16" customFormat="1" ht="15.75">
      <c r="A35" s="13">
        <v>28</v>
      </c>
      <c r="B35" s="14"/>
      <c r="C35" s="14"/>
      <c r="D35" s="14"/>
      <c r="E35" s="14"/>
      <c r="F35" s="14"/>
      <c r="G35" s="14"/>
      <c r="H35" s="14"/>
      <c r="I35" s="14"/>
      <c r="J35" s="18"/>
    </row>
    <row r="36" spans="1:10" s="16" customFormat="1" ht="15.75">
      <c r="A36" s="13">
        <v>29</v>
      </c>
      <c r="B36" s="14"/>
      <c r="C36" s="14"/>
      <c r="D36" s="14"/>
      <c r="E36" s="14"/>
      <c r="F36" s="14"/>
      <c r="G36" s="14"/>
      <c r="H36" s="14"/>
      <c r="I36" s="14"/>
      <c r="J36" s="18"/>
    </row>
    <row r="37" spans="1:10" s="16" customFormat="1" ht="15.75">
      <c r="A37" s="13">
        <v>30</v>
      </c>
      <c r="B37" s="14"/>
      <c r="C37" s="14"/>
      <c r="D37" s="14"/>
      <c r="E37" s="14"/>
      <c r="F37" s="14"/>
      <c r="G37" s="14"/>
      <c r="H37" s="14"/>
      <c r="I37" s="14"/>
      <c r="J37" s="18"/>
    </row>
    <row r="38" spans="1:10" s="16" customFormat="1" ht="15.7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5.75">
      <c r="A39" s="3"/>
      <c r="B39" s="17"/>
      <c r="C39" s="17"/>
      <c r="D39" s="17"/>
      <c r="E39" s="17"/>
      <c r="F39" s="17"/>
      <c r="G39" s="17"/>
      <c r="H39" s="17"/>
      <c r="I39" s="17"/>
      <c r="J39" s="20"/>
    </row>
  </sheetData>
  <sheetProtection/>
  <mergeCells count="7">
    <mergeCell ref="A6:J6"/>
    <mergeCell ref="B8:B9"/>
    <mergeCell ref="C8:C9"/>
    <mergeCell ref="D8:D9"/>
    <mergeCell ref="E8:F8"/>
    <mergeCell ref="G8:H8"/>
    <mergeCell ref="I8:J8"/>
  </mergeCells>
  <printOptions/>
  <pageMargins left="0.7874015748031497" right="0.3937007874015748" top="0.4724409448818898" bottom="0.5118110236220472" header="0" footer="0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4:B20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0" style="0" hidden="1" customWidth="1"/>
  </cols>
  <sheetData>
    <row r="14" ht="12.75">
      <c r="B14" s="421" t="s">
        <v>634</v>
      </c>
    </row>
    <row r="15" ht="12.75">
      <c r="B15" s="421" t="s">
        <v>550</v>
      </c>
    </row>
    <row r="16" ht="12.75">
      <c r="B16" s="421" t="s">
        <v>635</v>
      </c>
    </row>
    <row r="17" ht="12.75">
      <c r="B17" s="421" t="s">
        <v>634</v>
      </c>
    </row>
    <row r="18" ht="12.75">
      <c r="B18" s="421" t="s">
        <v>636</v>
      </c>
    </row>
    <row r="20" ht="12.75">
      <c r="B20" s="421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2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6" width="17.28125" style="131" customWidth="1"/>
    <col min="7" max="7" width="17.28125" style="126" customWidth="1"/>
    <col min="8" max="16384" width="9.140625" style="126" customWidth="1"/>
  </cols>
  <sheetData>
    <row r="1" spans="5:7" ht="15">
      <c r="E1" s="127"/>
      <c r="G1" s="144" t="s">
        <v>123</v>
      </c>
    </row>
    <row r="2" spans="1:5" ht="15">
      <c r="A2" s="129"/>
      <c r="B2" s="129"/>
      <c r="E2" s="130" t="s">
        <v>106</v>
      </c>
    </row>
    <row r="3" spans="1:6" ht="15">
      <c r="A3" s="129"/>
      <c r="B3" s="129"/>
      <c r="E3" s="130" t="s">
        <v>3</v>
      </c>
      <c r="F3" s="132"/>
    </row>
    <row r="4" spans="1:6" ht="15">
      <c r="A4" s="129"/>
      <c r="B4" s="129"/>
      <c r="E4" s="130" t="s">
        <v>55</v>
      </c>
      <c r="F4" s="132"/>
    </row>
    <row r="5" spans="1:6" ht="15">
      <c r="A5" s="129"/>
      <c r="B5" s="129"/>
      <c r="C5" s="130"/>
      <c r="E5" s="143" t="s">
        <v>531</v>
      </c>
      <c r="F5" s="132"/>
    </row>
    <row r="6" spans="1:6" ht="45.75" customHeight="1">
      <c r="A6" s="425" t="s">
        <v>642</v>
      </c>
      <c r="B6" s="425"/>
      <c r="C6" s="425"/>
      <c r="D6" s="425"/>
      <c r="E6" s="425"/>
      <c r="F6" s="425"/>
    </row>
    <row r="7" spans="1:6" ht="15">
      <c r="A7" s="129"/>
      <c r="B7" s="129"/>
      <c r="C7" s="129"/>
      <c r="D7" s="133"/>
      <c r="E7" s="133"/>
      <c r="F7" s="133"/>
    </row>
    <row r="8" spans="1:7" ht="57">
      <c r="A8" s="423" t="s">
        <v>38</v>
      </c>
      <c r="B8" s="424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.7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59">
        <f>F9/E9</f>
        <v>1.0027454835101517</v>
      </c>
    </row>
    <row r="10" spans="1:7" s="225" customFormat="1" ht="15.7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59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59">
        <f>F11/E11</f>
        <v>1</v>
      </c>
    </row>
    <row r="12" spans="1:7" s="225" customFormat="1" ht="63">
      <c r="A12" s="229">
        <v>0</v>
      </c>
      <c r="B12" s="230" t="s">
        <v>45</v>
      </c>
      <c r="C12" s="231" t="s">
        <v>362</v>
      </c>
      <c r="D12" s="232">
        <v>545</v>
      </c>
      <c r="E12" s="232">
        <v>627.1</v>
      </c>
      <c r="F12" s="232">
        <v>627.1</v>
      </c>
      <c r="G12" s="459">
        <f aca="true" t="shared" si="0" ref="G12:G75">F12/E12</f>
        <v>1</v>
      </c>
    </row>
    <row r="13" spans="1:7" s="225" customFormat="1" ht="94.5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59" t="e">
        <f t="shared" si="0"/>
        <v>#DIV/0!</v>
      </c>
    </row>
    <row r="14" spans="1:7" s="225" customFormat="1" ht="30" customHeight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59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59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59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59">
        <f t="shared" si="0"/>
        <v>1</v>
      </c>
    </row>
    <row r="18" spans="1:7" s="116" customFormat="1" ht="63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59">
        <f t="shared" si="0"/>
        <v>1</v>
      </c>
    </row>
    <row r="19" spans="1:7" s="116" customFormat="1" ht="78.75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59">
        <f t="shared" si="0"/>
        <v>1</v>
      </c>
    </row>
    <row r="20" spans="1:7" s="116" customFormat="1" ht="63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59">
        <f t="shared" si="0"/>
        <v>1</v>
      </c>
    </row>
    <row r="21" spans="1:7" s="116" customFormat="1" ht="63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59">
        <f t="shared" si="0"/>
        <v>1</v>
      </c>
    </row>
    <row r="22" spans="1:7" s="242" customFormat="1" ht="15.75">
      <c r="A22" s="135">
        <v>0</v>
      </c>
      <c r="B22" s="136" t="s">
        <v>282</v>
      </c>
      <c r="C22" s="137" t="s">
        <v>284</v>
      </c>
      <c r="D22" s="241">
        <f aca="true" t="shared" si="1" ref="D22:F23">SUM(D23)</f>
        <v>0</v>
      </c>
      <c r="E22" s="241">
        <f t="shared" si="1"/>
        <v>0</v>
      </c>
      <c r="F22" s="241">
        <f t="shared" si="1"/>
        <v>0</v>
      </c>
      <c r="G22" s="459" t="e">
        <f t="shared" si="0"/>
        <v>#DIV/0!</v>
      </c>
    </row>
    <row r="23" spans="1:7" s="242" customFormat="1" ht="15.75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59" t="e">
        <f t="shared" si="0"/>
        <v>#DIV/0!</v>
      </c>
    </row>
    <row r="24" spans="1:7" s="225" customFormat="1" ht="15.75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59" t="e">
        <f t="shared" si="0"/>
        <v>#DIV/0!</v>
      </c>
    </row>
    <row r="25" spans="1:7" s="225" customFormat="1" ht="15.7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59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59">
        <f t="shared" si="0"/>
        <v>1</v>
      </c>
    </row>
    <row r="27" spans="1:7" s="225" customFormat="1" ht="47.2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59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59">
        <f t="shared" si="0"/>
        <v>1.0176144942123804</v>
      </c>
    </row>
    <row r="29" spans="1:7" s="225" customFormat="1" ht="15.7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59">
        <f t="shared" si="0"/>
        <v>1</v>
      </c>
    </row>
    <row r="30" spans="1:7" s="225" customFormat="1" ht="15.7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59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59">
        <f t="shared" si="0"/>
        <v>1.0013329778725673</v>
      </c>
    </row>
    <row r="32" spans="1:7" s="242" customFormat="1" ht="31.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59">
        <f t="shared" si="0"/>
        <v>1</v>
      </c>
    </row>
    <row r="33" spans="1:7" s="225" customFormat="1" ht="31.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59">
        <f t="shared" si="0"/>
        <v>1</v>
      </c>
    </row>
    <row r="34" spans="1:7" s="242" customFormat="1" ht="31.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59">
        <f t="shared" si="0"/>
        <v>1.0026164311878598</v>
      </c>
    </row>
    <row r="35" spans="1:7" s="225" customFormat="1" ht="31.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59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59" t="e">
        <f t="shared" si="0"/>
        <v>#DIV/0!</v>
      </c>
    </row>
    <row r="37" spans="1:7" s="225" customFormat="1" ht="31.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59" t="e">
        <f t="shared" si="0"/>
        <v>#DIV/0!</v>
      </c>
    </row>
    <row r="38" spans="1:7" s="225" customFormat="1" ht="47.2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59" t="e">
        <f t="shared" si="0"/>
        <v>#DIV/0!</v>
      </c>
    </row>
    <row r="39" spans="1:7" s="225" customFormat="1" ht="78.7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59" t="e">
        <f t="shared" si="0"/>
        <v>#DIV/0!</v>
      </c>
    </row>
    <row r="40" spans="1:7" s="257" customFormat="1" ht="15.75">
      <c r="A40" s="255">
        <v>0</v>
      </c>
      <c r="B40" s="373" t="s">
        <v>5</v>
      </c>
      <c r="C40" s="237" t="s">
        <v>6</v>
      </c>
      <c r="D40" s="148">
        <f aca="true" t="shared" si="2" ref="D40:F41">SUM(D41)</f>
        <v>0</v>
      </c>
      <c r="E40" s="148">
        <f t="shared" si="2"/>
        <v>8.2</v>
      </c>
      <c r="F40" s="148">
        <f t="shared" si="2"/>
        <v>8.3</v>
      </c>
      <c r="G40" s="459">
        <f t="shared" si="0"/>
        <v>1.0121951219512197</v>
      </c>
    </row>
    <row r="41" spans="1:7" s="260" customFormat="1" ht="31.5">
      <c r="A41" s="258">
        <v>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59">
        <f t="shared" si="0"/>
        <v>1.0121951219512197</v>
      </c>
    </row>
    <row r="42" spans="1:7" s="262" customFormat="1" ht="31.5">
      <c r="A42" s="261">
        <v>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59">
        <f t="shared" si="0"/>
        <v>1.0121951219512197</v>
      </c>
    </row>
    <row r="43" spans="1:7" s="228" customFormat="1" ht="15.75" hidden="1">
      <c r="A43" s="226">
        <v>670</v>
      </c>
      <c r="B43" s="256" t="s">
        <v>260</v>
      </c>
      <c r="C43" s="256" t="s">
        <v>261</v>
      </c>
      <c r="D43" s="271">
        <f aca="true" t="shared" si="3" ref="D43:F44">SUM(D44)</f>
        <v>0</v>
      </c>
      <c r="E43" s="271">
        <f t="shared" si="3"/>
        <v>0</v>
      </c>
      <c r="F43" s="271">
        <f t="shared" si="3"/>
        <v>0</v>
      </c>
      <c r="G43" s="459" t="e">
        <f t="shared" si="0"/>
        <v>#DIV/0!</v>
      </c>
    </row>
    <row r="44" spans="1:7" s="267" customFormat="1" ht="31.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59" t="e">
        <f t="shared" si="0"/>
        <v>#DIV/0!</v>
      </c>
    </row>
    <row r="45" spans="1:7" s="225" customFormat="1" ht="15.7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59" t="e">
        <f t="shared" si="0"/>
        <v>#DIV/0!</v>
      </c>
    </row>
    <row r="46" spans="1:7" s="225" customFormat="1" ht="31.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59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59" t="e">
        <f t="shared" si="0"/>
        <v>#DIV/0!</v>
      </c>
    </row>
    <row r="48" spans="1:7" s="225" customFormat="1" ht="78.75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59" t="e">
        <f t="shared" si="0"/>
        <v>#DIV/0!</v>
      </c>
    </row>
    <row r="49" spans="1:7" s="225" customFormat="1" ht="47.2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59" t="e">
        <f t="shared" si="0"/>
        <v>#DIV/0!</v>
      </c>
    </row>
    <row r="50" spans="1:7" s="225" customFormat="1" ht="47.2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59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59" t="e">
        <f t="shared" si="0"/>
        <v>#DIV/0!</v>
      </c>
    </row>
    <row r="52" spans="1:7" s="267" customFormat="1" ht="31.5" hidden="1">
      <c r="A52" s="258">
        <v>670</v>
      </c>
      <c r="B52" s="264" t="s">
        <v>255</v>
      </c>
      <c r="C52" s="264" t="s">
        <v>257</v>
      </c>
      <c r="D52" s="266">
        <f aca="true" t="shared" si="4" ref="D52:F53">SUM(D53)</f>
        <v>0</v>
      </c>
      <c r="E52" s="266">
        <f t="shared" si="4"/>
        <v>0</v>
      </c>
      <c r="F52" s="266">
        <f t="shared" si="4"/>
        <v>0</v>
      </c>
      <c r="G52" s="459" t="e">
        <f t="shared" si="0"/>
        <v>#DIV/0!</v>
      </c>
    </row>
    <row r="53" spans="1:7" s="267" customFormat="1" ht="31.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59" t="e">
        <f t="shared" si="0"/>
        <v>#DIV/0!</v>
      </c>
    </row>
    <row r="54" spans="1:7" s="225" customFormat="1" ht="15.7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59" t="e">
        <f t="shared" si="0"/>
        <v>#DIV/0!</v>
      </c>
    </row>
    <row r="55" spans="1:7" s="138" customFormat="1" ht="15.75">
      <c r="A55" s="135">
        <v>0</v>
      </c>
      <c r="B55" s="136" t="s">
        <v>7</v>
      </c>
      <c r="C55" s="137" t="s">
        <v>8</v>
      </c>
      <c r="D55" s="149">
        <f>SUM(D56,D78,D82)</f>
        <v>6296.5</v>
      </c>
      <c r="E55" s="149">
        <f>SUM(E56,E78,E82)</f>
        <v>6605.4</v>
      </c>
      <c r="F55" s="149">
        <f>SUM(F56,F78,F82)</f>
        <v>6333</v>
      </c>
      <c r="G55" s="459">
        <f t="shared" si="0"/>
        <v>0.9587610137160506</v>
      </c>
    </row>
    <row r="56" spans="1:7" s="228" customFormat="1" ht="31.5">
      <c r="A56" s="226">
        <v>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59">
        <f t="shared" si="0"/>
        <v>0.9581303124855901</v>
      </c>
    </row>
    <row r="57" spans="1:7" s="228" customFormat="1" ht="31.5">
      <c r="A57" s="226">
        <v>0</v>
      </c>
      <c r="B57" s="137" t="s">
        <v>20</v>
      </c>
      <c r="C57" s="137" t="s">
        <v>21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59">
        <f t="shared" si="0"/>
        <v>0.9546921260104455</v>
      </c>
    </row>
    <row r="58" spans="1:7" s="267" customFormat="1" ht="31.5">
      <c r="A58" s="258">
        <v>0</v>
      </c>
      <c r="B58" s="247" t="s">
        <v>22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59">
        <f t="shared" si="0"/>
        <v>0.9546921260104455</v>
      </c>
    </row>
    <row r="59" spans="1:7" s="225" customFormat="1" ht="31.5">
      <c r="A59" s="229">
        <v>0</v>
      </c>
      <c r="B59" s="230" t="s">
        <v>100</v>
      </c>
      <c r="C59" s="231" t="s">
        <v>51</v>
      </c>
      <c r="D59" s="232">
        <v>272.4</v>
      </c>
      <c r="E59" s="232">
        <v>272.4</v>
      </c>
      <c r="F59" s="232">
        <v>0</v>
      </c>
      <c r="G59" s="459">
        <f t="shared" si="0"/>
        <v>0</v>
      </c>
    </row>
    <row r="60" spans="1:7" s="225" customFormat="1" ht="31.5">
      <c r="A60" s="229">
        <v>0</v>
      </c>
      <c r="B60" s="230" t="s">
        <v>100</v>
      </c>
      <c r="C60" s="231" t="s">
        <v>52</v>
      </c>
      <c r="D60" s="232">
        <v>5739.8</v>
      </c>
      <c r="E60" s="232">
        <v>5739.8</v>
      </c>
      <c r="F60" s="232">
        <v>5739.8</v>
      </c>
      <c r="G60" s="459">
        <f t="shared" si="0"/>
        <v>1</v>
      </c>
    </row>
    <row r="61" spans="1:7" s="225" customFormat="1" ht="31.5">
      <c r="A61" s="261">
        <v>0</v>
      </c>
      <c r="B61" s="378" t="s">
        <v>10</v>
      </c>
      <c r="C61" s="273" t="s">
        <v>13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59">
        <f t="shared" si="0"/>
        <v>1</v>
      </c>
    </row>
    <row r="62" spans="1:7" s="225" customFormat="1" ht="78.75">
      <c r="A62" s="261">
        <v>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59">
        <f t="shared" si="0"/>
        <v>1</v>
      </c>
    </row>
    <row r="63" spans="1:7" s="225" customFormat="1" ht="78.75">
      <c r="A63" s="261">
        <v>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59">
        <f t="shared" si="0"/>
        <v>1</v>
      </c>
    </row>
    <row r="64" spans="1:7" s="225" customFormat="1" ht="15.7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59" t="e">
        <f t="shared" si="0"/>
        <v>#DIV/0!</v>
      </c>
    </row>
    <row r="65" spans="1:7" s="225" customFormat="1" ht="15.75" hidden="1">
      <c r="A65" s="272"/>
      <c r="B65" s="274"/>
      <c r="C65" s="276" t="s">
        <v>244</v>
      </c>
      <c r="D65" s="275"/>
      <c r="E65" s="275"/>
      <c r="F65" s="275"/>
      <c r="G65" s="459" t="e">
        <f t="shared" si="0"/>
        <v>#DIV/0!</v>
      </c>
    </row>
    <row r="66" spans="1:7" s="225" customFormat="1" ht="15.75" hidden="1">
      <c r="A66" s="272"/>
      <c r="B66" s="274"/>
      <c r="C66" s="278" t="s">
        <v>245</v>
      </c>
      <c r="D66" s="275"/>
      <c r="E66" s="275"/>
      <c r="F66" s="275"/>
      <c r="G66" s="459" t="e">
        <f t="shared" si="0"/>
        <v>#DIV/0!</v>
      </c>
    </row>
    <row r="67" spans="1:7" s="225" customFormat="1" ht="15.75">
      <c r="A67" s="272">
        <v>0</v>
      </c>
      <c r="B67" s="273" t="s">
        <v>240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59">
        <f t="shared" si="0"/>
        <v>1</v>
      </c>
    </row>
    <row r="68" spans="1:7" s="225" customFormat="1" ht="15.75">
      <c r="A68" s="272">
        <v>0</v>
      </c>
      <c r="B68" s="274" t="s">
        <v>242</v>
      </c>
      <c r="C68" s="274" t="s">
        <v>532</v>
      </c>
      <c r="D68" s="232">
        <v>180.5</v>
      </c>
      <c r="E68" s="232">
        <v>209.4</v>
      </c>
      <c r="F68" s="232">
        <v>209.4</v>
      </c>
      <c r="G68" s="459">
        <f t="shared" si="0"/>
        <v>1</v>
      </c>
    </row>
    <row r="69" spans="1:7" s="225" customFormat="1" ht="15.7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59" t="e">
        <f t="shared" si="0"/>
        <v>#DIV/0!</v>
      </c>
    </row>
    <row r="70" spans="1:7" s="225" customFormat="1" ht="15.75" hidden="1">
      <c r="A70" s="272"/>
      <c r="B70" s="274"/>
      <c r="C70" s="276" t="s">
        <v>244</v>
      </c>
      <c r="D70" s="275"/>
      <c r="E70" s="275"/>
      <c r="F70" s="275"/>
      <c r="G70" s="459" t="e">
        <f t="shared" si="0"/>
        <v>#DIV/0!</v>
      </c>
    </row>
    <row r="71" spans="1:7" s="225" customFormat="1" ht="15.75" hidden="1">
      <c r="A71" s="272"/>
      <c r="B71" s="274"/>
      <c r="C71" s="278" t="s">
        <v>245</v>
      </c>
      <c r="D71" s="275"/>
      <c r="E71" s="275"/>
      <c r="F71" s="275"/>
      <c r="G71" s="459" t="e">
        <f t="shared" si="0"/>
        <v>#DIV/0!</v>
      </c>
    </row>
    <row r="72" spans="1:7" s="265" customFormat="1" ht="31.5">
      <c r="A72" s="255">
        <v>0</v>
      </c>
      <c r="B72" s="279" t="s">
        <v>24</v>
      </c>
      <c r="C72" s="137" t="s">
        <v>25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59">
        <f t="shared" si="0"/>
        <v>1</v>
      </c>
    </row>
    <row r="73" spans="1:7" s="265" customFormat="1" ht="31.5">
      <c r="A73" s="263">
        <v>0</v>
      </c>
      <c r="B73" s="280" t="s">
        <v>26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59">
        <f t="shared" si="0"/>
        <v>1</v>
      </c>
    </row>
    <row r="74" spans="1:7" s="225" customFormat="1" ht="31.5">
      <c r="A74" s="229">
        <v>0</v>
      </c>
      <c r="B74" s="230" t="s">
        <v>93</v>
      </c>
      <c r="C74" s="231" t="s">
        <v>94</v>
      </c>
      <c r="D74" s="232">
        <v>72.7</v>
      </c>
      <c r="E74" s="232">
        <v>72.7</v>
      </c>
      <c r="F74" s="232">
        <v>72.7</v>
      </c>
      <c r="G74" s="459">
        <f t="shared" si="0"/>
        <v>1</v>
      </c>
    </row>
    <row r="75" spans="1:7" s="225" customFormat="1" ht="31.5">
      <c r="A75" s="258">
        <v>0</v>
      </c>
      <c r="B75" s="282" t="s">
        <v>200</v>
      </c>
      <c r="C75" s="247" t="s">
        <v>246</v>
      </c>
      <c r="D75" s="281">
        <f>SUM(D76:D77)</f>
        <v>31.1</v>
      </c>
      <c r="E75" s="281">
        <f>SUM(E76:E77)</f>
        <v>31.1</v>
      </c>
      <c r="F75" s="281">
        <f>SUM(F76:F77)</f>
        <v>31.1</v>
      </c>
      <c r="G75" s="459">
        <f t="shared" si="0"/>
        <v>1</v>
      </c>
    </row>
    <row r="76" spans="1:7" s="225" customFormat="1" ht="47.25">
      <c r="A76" s="229">
        <v>0</v>
      </c>
      <c r="B76" s="283" t="s">
        <v>199</v>
      </c>
      <c r="C76" s="283" t="s">
        <v>201</v>
      </c>
      <c r="D76" s="232">
        <v>0.5</v>
      </c>
      <c r="E76" s="232">
        <v>0.5</v>
      </c>
      <c r="F76" s="232">
        <v>0.5</v>
      </c>
      <c r="G76" s="459">
        <f aca="true" t="shared" si="5" ref="G76:G84">F76/E76</f>
        <v>1</v>
      </c>
    </row>
    <row r="77" spans="1:7" s="225" customFormat="1" ht="78.75">
      <c r="A77" s="229">
        <v>0</v>
      </c>
      <c r="B77" s="230" t="s">
        <v>247</v>
      </c>
      <c r="C77" s="231" t="s">
        <v>248</v>
      </c>
      <c r="D77" s="232">
        <v>30.6</v>
      </c>
      <c r="E77" s="232">
        <v>30.6</v>
      </c>
      <c r="F77" s="232">
        <v>30.6</v>
      </c>
      <c r="G77" s="459">
        <f t="shared" si="5"/>
        <v>1</v>
      </c>
    </row>
    <row r="78" spans="1:7" s="265" customFormat="1" ht="94.5">
      <c r="A78" s="379">
        <v>0</v>
      </c>
      <c r="B78" s="380" t="s">
        <v>559</v>
      </c>
      <c r="C78" s="237" t="s">
        <v>560</v>
      </c>
      <c r="D78" s="149">
        <f>SUM(D80)</f>
        <v>0</v>
      </c>
      <c r="E78" s="149">
        <f>SUM(E80)</f>
        <v>100</v>
      </c>
      <c r="F78" s="149">
        <f>SUM(F80)</f>
        <v>100</v>
      </c>
      <c r="G78" s="459">
        <f t="shared" si="5"/>
        <v>1</v>
      </c>
    </row>
    <row r="79" spans="1:7" s="265" customFormat="1" ht="54">
      <c r="A79" s="381">
        <v>0</v>
      </c>
      <c r="B79" s="382" t="s">
        <v>561</v>
      </c>
      <c r="C79" s="383" t="s">
        <v>562</v>
      </c>
      <c r="D79" s="281">
        <f aca="true" t="shared" si="6" ref="D79:F80">SUM(D80)</f>
        <v>0</v>
      </c>
      <c r="E79" s="281">
        <f t="shared" si="6"/>
        <v>100</v>
      </c>
      <c r="F79" s="281">
        <f t="shared" si="6"/>
        <v>100</v>
      </c>
      <c r="G79" s="459">
        <f t="shared" si="5"/>
        <v>1</v>
      </c>
    </row>
    <row r="80" spans="1:7" s="265" customFormat="1" ht="40.5">
      <c r="A80" s="381">
        <v>0</v>
      </c>
      <c r="B80" s="382" t="s">
        <v>563</v>
      </c>
      <c r="C80" s="384" t="s">
        <v>564</v>
      </c>
      <c r="D80" s="281">
        <f t="shared" si="6"/>
        <v>0</v>
      </c>
      <c r="E80" s="281">
        <f t="shared" si="6"/>
        <v>100</v>
      </c>
      <c r="F80" s="281">
        <f t="shared" si="6"/>
        <v>100</v>
      </c>
      <c r="G80" s="459">
        <f t="shared" si="5"/>
        <v>1</v>
      </c>
    </row>
    <row r="81" spans="1:7" s="225" customFormat="1" ht="45">
      <c r="A81" s="385">
        <v>0</v>
      </c>
      <c r="B81" s="386" t="s">
        <v>565</v>
      </c>
      <c r="C81" s="387" t="s">
        <v>566</v>
      </c>
      <c r="D81" s="284">
        <v>0</v>
      </c>
      <c r="E81" s="284">
        <v>100</v>
      </c>
      <c r="F81" s="284">
        <v>100</v>
      </c>
      <c r="G81" s="459">
        <f t="shared" si="5"/>
        <v>1</v>
      </c>
    </row>
    <row r="82" spans="1:7" s="287" customFormat="1" ht="31.5">
      <c r="A82" s="236">
        <v>0</v>
      </c>
      <c r="B82" s="285" t="s">
        <v>119</v>
      </c>
      <c r="C82" s="286" t="s">
        <v>121</v>
      </c>
      <c r="D82" s="238">
        <f>SUM(D83)</f>
        <v>0</v>
      </c>
      <c r="E82" s="238">
        <f>SUM(E83)</f>
        <v>-0.5</v>
      </c>
      <c r="F82" s="238">
        <f>SUM(F83)</f>
        <v>-0.5</v>
      </c>
      <c r="G82" s="459">
        <f t="shared" si="5"/>
        <v>1</v>
      </c>
    </row>
    <row r="83" spans="1:7" s="116" customFormat="1" ht="47.25">
      <c r="A83" s="239">
        <v>0</v>
      </c>
      <c r="B83" s="288" t="s">
        <v>120</v>
      </c>
      <c r="C83" s="48" t="s">
        <v>117</v>
      </c>
      <c r="D83" s="233">
        <v>0</v>
      </c>
      <c r="E83" s="233">
        <v>-0.5</v>
      </c>
      <c r="F83" s="233">
        <v>-0.5</v>
      </c>
      <c r="G83" s="459">
        <f t="shared" si="5"/>
        <v>1</v>
      </c>
    </row>
    <row r="84" spans="1:7" s="225" customFormat="1" ht="15.7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59">
        <f t="shared" si="5"/>
        <v>0.9723411157738314</v>
      </c>
    </row>
    <row r="85" spans="1:6" s="128" customFormat="1" ht="15">
      <c r="A85" s="141"/>
      <c r="B85" s="129"/>
      <c r="C85" s="129"/>
      <c r="D85" s="132"/>
      <c r="E85" s="132"/>
      <c r="F85" s="132"/>
    </row>
    <row r="86" spans="1:6" s="128" customFormat="1" ht="15">
      <c r="A86" s="142"/>
      <c r="B86" s="142"/>
      <c r="C86" s="142"/>
      <c r="D86" s="132"/>
      <c r="E86" s="132"/>
      <c r="F86" s="132"/>
    </row>
    <row r="87" spans="1:6" s="128" customFormat="1" ht="15">
      <c r="A87" s="142"/>
      <c r="B87" s="142"/>
      <c r="C87" s="142"/>
      <c r="D87" s="132"/>
      <c r="E87" s="132"/>
      <c r="F87" s="132"/>
    </row>
    <row r="88" spans="1:6" s="128" customFormat="1" ht="15">
      <c r="A88" s="142"/>
      <c r="B88" s="142"/>
      <c r="C88" s="142"/>
      <c r="D88" s="132"/>
      <c r="E88" s="132"/>
      <c r="F88" s="132"/>
    </row>
    <row r="89" spans="1:6" s="128" customFormat="1" ht="15">
      <c r="A89" s="142"/>
      <c r="B89" s="142"/>
      <c r="C89" s="142"/>
      <c r="D89" s="132"/>
      <c r="E89" s="132"/>
      <c r="F89" s="132"/>
    </row>
    <row r="90" spans="1:6" s="128" customFormat="1" ht="15">
      <c r="A90" s="142"/>
      <c r="B90" s="142"/>
      <c r="C90" s="142"/>
      <c r="D90" s="132"/>
      <c r="E90" s="132"/>
      <c r="F90" s="132"/>
    </row>
    <row r="91" spans="1:6" s="128" customFormat="1" ht="15">
      <c r="A91" s="142"/>
      <c r="B91" s="142"/>
      <c r="C91" s="142"/>
      <c r="D91" s="132"/>
      <c r="E91" s="132"/>
      <c r="F91" s="132"/>
    </row>
    <row r="92" spans="1:6" s="128" customFormat="1" ht="15">
      <c r="A92" s="142"/>
      <c r="B92" s="142"/>
      <c r="C92" s="142"/>
      <c r="D92" s="132"/>
      <c r="E92" s="132"/>
      <c r="F92" s="132"/>
    </row>
    <row r="93" spans="1:6" s="128" customFormat="1" ht="15">
      <c r="A93" s="142"/>
      <c r="B93" s="142"/>
      <c r="C93" s="142"/>
      <c r="D93" s="132"/>
      <c r="E93" s="132"/>
      <c r="F93" s="132"/>
    </row>
    <row r="94" spans="1:6" s="128" customFormat="1" ht="15">
      <c r="A94" s="142"/>
      <c r="B94" s="142"/>
      <c r="C94" s="142"/>
      <c r="D94" s="132"/>
      <c r="E94" s="132"/>
      <c r="F94" s="132"/>
    </row>
    <row r="95" spans="1:6" s="128" customFormat="1" ht="15">
      <c r="A95" s="142"/>
      <c r="B95" s="142"/>
      <c r="C95" s="142"/>
      <c r="D95" s="132"/>
      <c r="E95" s="132"/>
      <c r="F95" s="132"/>
    </row>
    <row r="96" spans="1:6" s="128" customFormat="1" ht="15">
      <c r="A96" s="142"/>
      <c r="B96" s="142"/>
      <c r="C96" s="142"/>
      <c r="D96" s="132"/>
      <c r="E96" s="132"/>
      <c r="F96" s="132"/>
    </row>
    <row r="97" spans="1:6" s="128" customFormat="1" ht="15">
      <c r="A97" s="142"/>
      <c r="B97" s="142"/>
      <c r="C97" s="142"/>
      <c r="D97" s="132"/>
      <c r="E97" s="132"/>
      <c r="F97" s="132"/>
    </row>
    <row r="98" spans="1:6" s="128" customFormat="1" ht="15">
      <c r="A98" s="142"/>
      <c r="B98" s="142"/>
      <c r="C98" s="142"/>
      <c r="D98" s="132"/>
      <c r="E98" s="132"/>
      <c r="F98" s="132"/>
    </row>
    <row r="99" spans="1:6" s="128" customFormat="1" ht="15">
      <c r="A99" s="142"/>
      <c r="B99" s="142"/>
      <c r="C99" s="142"/>
      <c r="D99" s="132"/>
      <c r="E99" s="132"/>
      <c r="F99" s="132"/>
    </row>
    <row r="100" spans="1:6" s="128" customFormat="1" ht="15">
      <c r="A100" s="142"/>
      <c r="B100" s="142"/>
      <c r="C100" s="142"/>
      <c r="D100" s="132"/>
      <c r="E100" s="132"/>
      <c r="F100" s="132"/>
    </row>
    <row r="101" spans="1:6" s="128" customFormat="1" ht="15">
      <c r="A101" s="142"/>
      <c r="B101" s="142"/>
      <c r="C101" s="142"/>
      <c r="D101" s="132"/>
      <c r="E101" s="132"/>
      <c r="F101" s="132"/>
    </row>
    <row r="102" spans="1:6" s="128" customFormat="1" ht="15">
      <c r="A102" s="142"/>
      <c r="B102" s="142"/>
      <c r="C102" s="142"/>
      <c r="D102" s="132"/>
      <c r="E102" s="132"/>
      <c r="F102" s="132"/>
    </row>
    <row r="103" spans="1:6" s="128" customFormat="1" ht="15">
      <c r="A103" s="142"/>
      <c r="B103" s="142"/>
      <c r="C103" s="142"/>
      <c r="D103" s="132"/>
      <c r="E103" s="132"/>
      <c r="F103" s="132"/>
    </row>
    <row r="104" spans="1:6" s="128" customFormat="1" ht="15">
      <c r="A104" s="142"/>
      <c r="B104" s="142"/>
      <c r="C104" s="142"/>
      <c r="D104" s="132"/>
      <c r="E104" s="132"/>
      <c r="F104" s="132"/>
    </row>
    <row r="105" spans="1:6" s="128" customFormat="1" ht="15">
      <c r="A105" s="142"/>
      <c r="B105" s="142"/>
      <c r="C105" s="142"/>
      <c r="D105" s="132"/>
      <c r="E105" s="132"/>
      <c r="F105" s="132"/>
    </row>
    <row r="106" spans="1:6" s="128" customFormat="1" ht="15">
      <c r="A106" s="142"/>
      <c r="B106" s="142"/>
      <c r="C106" s="142"/>
      <c r="D106" s="132"/>
      <c r="E106" s="132"/>
      <c r="F106" s="132"/>
    </row>
    <row r="107" spans="1:6" s="128" customFormat="1" ht="15">
      <c r="A107" s="142"/>
      <c r="B107" s="142"/>
      <c r="C107" s="142"/>
      <c r="D107" s="132"/>
      <c r="E107" s="132"/>
      <c r="F107" s="132"/>
    </row>
    <row r="108" spans="1:6" s="128" customFormat="1" ht="15">
      <c r="A108" s="142"/>
      <c r="B108" s="142"/>
      <c r="C108" s="142"/>
      <c r="D108" s="132"/>
      <c r="E108" s="132"/>
      <c r="F108" s="132"/>
    </row>
    <row r="109" spans="1:6" s="128" customFormat="1" ht="15">
      <c r="A109" s="142"/>
      <c r="B109" s="142"/>
      <c r="C109" s="142"/>
      <c r="D109" s="132"/>
      <c r="E109" s="132"/>
      <c r="F109" s="132"/>
    </row>
    <row r="110" spans="1:6" s="128" customFormat="1" ht="15">
      <c r="A110" s="142"/>
      <c r="B110" s="142"/>
      <c r="C110" s="142"/>
      <c r="D110" s="132"/>
      <c r="E110" s="132"/>
      <c r="F110" s="132"/>
    </row>
    <row r="111" spans="1:6" s="128" customFormat="1" ht="15">
      <c r="A111" s="142"/>
      <c r="B111" s="142"/>
      <c r="C111" s="142"/>
      <c r="D111" s="132"/>
      <c r="E111" s="132"/>
      <c r="F111" s="132"/>
    </row>
    <row r="112" spans="1:6" s="128" customFormat="1" ht="15">
      <c r="A112" s="142"/>
      <c r="B112" s="142"/>
      <c r="C112" s="142"/>
      <c r="D112" s="132"/>
      <c r="E112" s="132"/>
      <c r="F112" s="132"/>
    </row>
    <row r="113" spans="1:6" s="128" customFormat="1" ht="15">
      <c r="A113" s="142"/>
      <c r="B113" s="142"/>
      <c r="C113" s="142"/>
      <c r="D113" s="132"/>
      <c r="E113" s="132"/>
      <c r="F113" s="132"/>
    </row>
    <row r="114" spans="1:6" s="128" customFormat="1" ht="15">
      <c r="A114" s="142"/>
      <c r="B114" s="142"/>
      <c r="C114" s="142"/>
      <c r="D114" s="132"/>
      <c r="E114" s="132"/>
      <c r="F114" s="132"/>
    </row>
    <row r="115" spans="1:6" s="128" customFormat="1" ht="15">
      <c r="A115" s="142"/>
      <c r="B115" s="142"/>
      <c r="C115" s="142"/>
      <c r="D115" s="132"/>
      <c r="E115" s="132"/>
      <c r="F115" s="132"/>
    </row>
    <row r="116" spans="1:6" s="128" customFormat="1" ht="15">
      <c r="A116" s="142"/>
      <c r="B116" s="142"/>
      <c r="C116" s="142"/>
      <c r="D116" s="132"/>
      <c r="E116" s="132"/>
      <c r="F116" s="132"/>
    </row>
    <row r="117" spans="1:6" s="128" customFormat="1" ht="15">
      <c r="A117" s="142"/>
      <c r="B117" s="142"/>
      <c r="C117" s="142"/>
      <c r="D117" s="132"/>
      <c r="E117" s="132"/>
      <c r="F117" s="132"/>
    </row>
    <row r="118" spans="1:6" s="128" customFormat="1" ht="15">
      <c r="A118" s="142"/>
      <c r="B118" s="142"/>
      <c r="C118" s="142"/>
      <c r="D118" s="132"/>
      <c r="E118" s="132"/>
      <c r="F118" s="132"/>
    </row>
    <row r="119" spans="1:6" s="128" customFormat="1" ht="15">
      <c r="A119" s="142"/>
      <c r="B119" s="142"/>
      <c r="C119" s="142"/>
      <c r="D119" s="132"/>
      <c r="E119" s="132"/>
      <c r="F119" s="132"/>
    </row>
    <row r="120" spans="1:6" s="128" customFormat="1" ht="15">
      <c r="A120" s="142"/>
      <c r="B120" s="142"/>
      <c r="C120" s="142"/>
      <c r="D120" s="132"/>
      <c r="E120" s="132"/>
      <c r="F120" s="132"/>
    </row>
    <row r="121" spans="1:6" s="128" customFormat="1" ht="15">
      <c r="A121" s="142"/>
      <c r="B121" s="142"/>
      <c r="C121" s="142"/>
      <c r="D121" s="132"/>
      <c r="E121" s="132"/>
      <c r="F121" s="132"/>
    </row>
    <row r="122" spans="1:6" s="128" customFormat="1" ht="15">
      <c r="A122" s="142"/>
      <c r="B122" s="142"/>
      <c r="C122" s="142"/>
      <c r="D122" s="132"/>
      <c r="E122" s="132"/>
      <c r="F122" s="132"/>
    </row>
    <row r="123" spans="1:6" s="128" customFormat="1" ht="15">
      <c r="A123" s="142"/>
      <c r="B123" s="142"/>
      <c r="C123" s="142"/>
      <c r="D123" s="132"/>
      <c r="E123" s="132"/>
      <c r="F123" s="132"/>
    </row>
    <row r="124" spans="1:6" s="128" customFormat="1" ht="15">
      <c r="A124" s="142"/>
      <c r="B124" s="142"/>
      <c r="C124" s="142"/>
      <c r="D124" s="132"/>
      <c r="E124" s="132"/>
      <c r="F124" s="132"/>
    </row>
    <row r="125" spans="1:6" s="128" customFormat="1" ht="15">
      <c r="A125" s="142"/>
      <c r="B125" s="142"/>
      <c r="C125" s="142"/>
      <c r="D125" s="132"/>
      <c r="E125" s="132"/>
      <c r="F125" s="132"/>
    </row>
    <row r="126" spans="1:6" s="128" customFormat="1" ht="15">
      <c r="A126" s="142"/>
      <c r="B126" s="142"/>
      <c r="C126" s="142"/>
      <c r="D126" s="132"/>
      <c r="E126" s="132"/>
      <c r="F126" s="132"/>
    </row>
    <row r="127" spans="1:6" s="128" customFormat="1" ht="15">
      <c r="A127" s="142"/>
      <c r="B127" s="142"/>
      <c r="C127" s="142"/>
      <c r="D127" s="132"/>
      <c r="E127" s="132"/>
      <c r="F127" s="132"/>
    </row>
    <row r="128" spans="1:6" s="128" customFormat="1" ht="15">
      <c r="A128" s="142"/>
      <c r="B128" s="142"/>
      <c r="C128" s="142"/>
      <c r="D128" s="132"/>
      <c r="E128" s="132"/>
      <c r="F128" s="132"/>
    </row>
    <row r="129" spans="1:6" s="128" customFormat="1" ht="15">
      <c r="A129" s="142"/>
      <c r="B129" s="142"/>
      <c r="C129" s="142"/>
      <c r="D129" s="132"/>
      <c r="E129" s="132"/>
      <c r="F129" s="132"/>
    </row>
    <row r="130" spans="1:6" s="128" customFormat="1" ht="15">
      <c r="A130" s="142"/>
      <c r="B130" s="142"/>
      <c r="C130" s="142"/>
      <c r="D130" s="132"/>
      <c r="E130" s="132"/>
      <c r="F130" s="132"/>
    </row>
    <row r="131" spans="1:6" s="128" customFormat="1" ht="15">
      <c r="A131" s="142"/>
      <c r="B131" s="142"/>
      <c r="C131" s="142"/>
      <c r="D131" s="132"/>
      <c r="E131" s="132"/>
      <c r="F131" s="132"/>
    </row>
    <row r="132" spans="1:6" s="128" customFormat="1" ht="15">
      <c r="A132" s="142"/>
      <c r="B132" s="142"/>
      <c r="C132" s="142"/>
      <c r="D132" s="132"/>
      <c r="E132" s="132"/>
      <c r="F132" s="132"/>
    </row>
    <row r="133" spans="1:6" s="128" customFormat="1" ht="15">
      <c r="A133" s="142"/>
      <c r="B133" s="142"/>
      <c r="C133" s="142"/>
      <c r="D133" s="132"/>
      <c r="E133" s="132"/>
      <c r="F133" s="132"/>
    </row>
    <row r="134" spans="1:6" s="128" customFormat="1" ht="15">
      <c r="A134" s="142"/>
      <c r="B134" s="142"/>
      <c r="C134" s="142"/>
      <c r="D134" s="132"/>
      <c r="E134" s="132"/>
      <c r="F134" s="132"/>
    </row>
    <row r="135" spans="1:6" s="128" customFormat="1" ht="15">
      <c r="A135" s="142"/>
      <c r="B135" s="142"/>
      <c r="C135" s="142"/>
      <c r="D135" s="132"/>
      <c r="E135" s="132"/>
      <c r="F135" s="132"/>
    </row>
    <row r="136" spans="1:6" s="128" customFormat="1" ht="15">
      <c r="A136" s="142"/>
      <c r="B136" s="142"/>
      <c r="C136" s="142"/>
      <c r="D136" s="132"/>
      <c r="E136" s="132"/>
      <c r="F136" s="132"/>
    </row>
    <row r="137" spans="1:6" s="128" customFormat="1" ht="15">
      <c r="A137" s="142"/>
      <c r="B137" s="142"/>
      <c r="C137" s="142"/>
      <c r="D137" s="132"/>
      <c r="E137" s="132"/>
      <c r="F137" s="132"/>
    </row>
    <row r="138" spans="1:6" s="128" customFormat="1" ht="15">
      <c r="A138" s="142"/>
      <c r="B138" s="142"/>
      <c r="C138" s="142"/>
      <c r="D138" s="132"/>
      <c r="E138" s="132"/>
      <c r="F138" s="132"/>
    </row>
    <row r="139" spans="1:6" s="128" customFormat="1" ht="15">
      <c r="A139" s="142"/>
      <c r="B139" s="142"/>
      <c r="C139" s="142"/>
      <c r="D139" s="132"/>
      <c r="E139" s="132"/>
      <c r="F139" s="132"/>
    </row>
    <row r="140" spans="1:6" s="128" customFormat="1" ht="15">
      <c r="A140" s="142"/>
      <c r="B140" s="142"/>
      <c r="C140" s="142"/>
      <c r="D140" s="132"/>
      <c r="E140" s="132"/>
      <c r="F140" s="132"/>
    </row>
    <row r="141" spans="1:6" s="128" customFormat="1" ht="15">
      <c r="A141" s="142"/>
      <c r="B141" s="142"/>
      <c r="C141" s="142"/>
      <c r="D141" s="132"/>
      <c r="E141" s="132"/>
      <c r="F141" s="132"/>
    </row>
    <row r="142" spans="1:6" s="128" customFormat="1" ht="15">
      <c r="A142" s="142"/>
      <c r="B142" s="142"/>
      <c r="C142" s="142"/>
      <c r="D142" s="132"/>
      <c r="E142" s="132"/>
      <c r="F142" s="132"/>
    </row>
    <row r="143" spans="1:6" s="128" customFormat="1" ht="15">
      <c r="A143" s="142"/>
      <c r="B143" s="142"/>
      <c r="C143" s="142"/>
      <c r="D143" s="132"/>
      <c r="E143" s="132"/>
      <c r="F143" s="132"/>
    </row>
    <row r="144" spans="1:6" s="128" customFormat="1" ht="15">
      <c r="A144" s="142"/>
      <c r="B144" s="142"/>
      <c r="C144" s="142"/>
      <c r="D144" s="132"/>
      <c r="E144" s="132"/>
      <c r="F144" s="132"/>
    </row>
    <row r="145" spans="1:6" s="128" customFormat="1" ht="15">
      <c r="A145" s="142"/>
      <c r="B145" s="142"/>
      <c r="C145" s="142"/>
      <c r="D145" s="132"/>
      <c r="E145" s="132"/>
      <c r="F145" s="132"/>
    </row>
    <row r="146" spans="1:6" s="128" customFormat="1" ht="15">
      <c r="A146" s="142"/>
      <c r="B146" s="142"/>
      <c r="C146" s="142"/>
      <c r="D146" s="132"/>
      <c r="E146" s="132"/>
      <c r="F146" s="132"/>
    </row>
    <row r="147" spans="1:6" s="128" customFormat="1" ht="15">
      <c r="A147" s="142"/>
      <c r="B147" s="142"/>
      <c r="C147" s="142"/>
      <c r="D147" s="132"/>
      <c r="E147" s="132"/>
      <c r="F147" s="132"/>
    </row>
    <row r="148" spans="1:6" s="128" customFormat="1" ht="15">
      <c r="A148" s="142"/>
      <c r="B148" s="142"/>
      <c r="C148" s="142"/>
      <c r="D148" s="132"/>
      <c r="E148" s="132"/>
      <c r="F148" s="132"/>
    </row>
    <row r="149" spans="1:6" s="128" customFormat="1" ht="15">
      <c r="A149" s="142"/>
      <c r="B149" s="142"/>
      <c r="C149" s="142"/>
      <c r="D149" s="132"/>
      <c r="E149" s="132"/>
      <c r="F149" s="132"/>
    </row>
    <row r="150" spans="1:6" s="128" customFormat="1" ht="15">
      <c r="A150" s="142"/>
      <c r="B150" s="142"/>
      <c r="C150" s="142"/>
      <c r="D150" s="132"/>
      <c r="E150" s="132"/>
      <c r="F150" s="132"/>
    </row>
    <row r="151" spans="1:6" s="128" customFormat="1" ht="15">
      <c r="A151" s="142"/>
      <c r="B151" s="142"/>
      <c r="C151" s="142"/>
      <c r="D151" s="132"/>
      <c r="E151" s="132"/>
      <c r="F151" s="132"/>
    </row>
    <row r="152" spans="1:6" s="128" customFormat="1" ht="15">
      <c r="A152" s="142"/>
      <c r="B152" s="142"/>
      <c r="C152" s="142"/>
      <c r="D152" s="132"/>
      <c r="E152" s="132"/>
      <c r="F152" s="132"/>
    </row>
    <row r="153" spans="1:6" s="128" customFormat="1" ht="15">
      <c r="A153" s="142"/>
      <c r="B153" s="142"/>
      <c r="C153" s="142"/>
      <c r="D153" s="132"/>
      <c r="E153" s="132"/>
      <c r="F153" s="132"/>
    </row>
    <row r="154" spans="1:6" s="128" customFormat="1" ht="15">
      <c r="A154" s="142"/>
      <c r="B154" s="142"/>
      <c r="C154" s="142"/>
      <c r="D154" s="132"/>
      <c r="E154" s="132"/>
      <c r="F154" s="132"/>
    </row>
    <row r="155" spans="1:6" s="128" customFormat="1" ht="15">
      <c r="A155" s="142"/>
      <c r="B155" s="142"/>
      <c r="C155" s="142"/>
      <c r="D155" s="132"/>
      <c r="E155" s="132"/>
      <c r="F155" s="132"/>
    </row>
    <row r="156" spans="1:6" s="128" customFormat="1" ht="15">
      <c r="A156" s="142"/>
      <c r="B156" s="142"/>
      <c r="C156" s="142"/>
      <c r="D156" s="132"/>
      <c r="E156" s="132"/>
      <c r="F156" s="132"/>
    </row>
    <row r="157" spans="1:6" s="128" customFormat="1" ht="15">
      <c r="A157" s="142"/>
      <c r="B157" s="142"/>
      <c r="C157" s="142"/>
      <c r="D157" s="132"/>
      <c r="E157" s="132"/>
      <c r="F157" s="132"/>
    </row>
    <row r="158" spans="1:6" s="128" customFormat="1" ht="15">
      <c r="A158" s="142"/>
      <c r="B158" s="142"/>
      <c r="C158" s="142"/>
      <c r="D158" s="132"/>
      <c r="E158" s="132"/>
      <c r="F158" s="132"/>
    </row>
    <row r="159" spans="1:6" s="128" customFormat="1" ht="15">
      <c r="A159" s="142"/>
      <c r="B159" s="142"/>
      <c r="C159" s="142"/>
      <c r="D159" s="132"/>
      <c r="E159" s="132"/>
      <c r="F159" s="132"/>
    </row>
    <row r="160" spans="1:6" s="128" customFormat="1" ht="15">
      <c r="A160" s="142"/>
      <c r="B160" s="142"/>
      <c r="C160" s="142"/>
      <c r="D160" s="132"/>
      <c r="E160" s="132"/>
      <c r="F160" s="132"/>
    </row>
    <row r="161" spans="1:6" s="128" customFormat="1" ht="15">
      <c r="A161" s="142"/>
      <c r="B161" s="142"/>
      <c r="C161" s="142"/>
      <c r="D161" s="132"/>
      <c r="E161" s="132"/>
      <c r="F161" s="132"/>
    </row>
    <row r="162" spans="1:6" s="128" customFormat="1" ht="15">
      <c r="A162" s="142"/>
      <c r="B162" s="142"/>
      <c r="C162" s="142"/>
      <c r="D162" s="132"/>
      <c r="E162" s="132"/>
      <c r="F162" s="132"/>
    </row>
    <row r="163" spans="1:6" s="128" customFormat="1" ht="15">
      <c r="A163" s="142"/>
      <c r="B163" s="142"/>
      <c r="C163" s="142"/>
      <c r="D163" s="132"/>
      <c r="E163" s="132"/>
      <c r="F163" s="132"/>
    </row>
    <row r="164" spans="1:6" s="128" customFormat="1" ht="15">
      <c r="A164" s="142"/>
      <c r="B164" s="142"/>
      <c r="C164" s="142"/>
      <c r="D164" s="132"/>
      <c r="E164" s="132"/>
      <c r="F164" s="132"/>
    </row>
    <row r="165" spans="1:6" s="128" customFormat="1" ht="15">
      <c r="A165" s="142"/>
      <c r="B165" s="142"/>
      <c r="C165" s="142"/>
      <c r="D165" s="132"/>
      <c r="E165" s="132"/>
      <c r="F165" s="132"/>
    </row>
    <row r="166" spans="1:6" s="128" customFormat="1" ht="15">
      <c r="A166" s="142"/>
      <c r="B166" s="142"/>
      <c r="C166" s="142"/>
      <c r="D166" s="132"/>
      <c r="E166" s="132"/>
      <c r="F166" s="132"/>
    </row>
    <row r="167" spans="1:6" s="128" customFormat="1" ht="15">
      <c r="A167" s="142"/>
      <c r="B167" s="142"/>
      <c r="C167" s="142"/>
      <c r="D167" s="132"/>
      <c r="E167" s="132"/>
      <c r="F167" s="132"/>
    </row>
    <row r="168" spans="1:6" s="128" customFormat="1" ht="15">
      <c r="A168" s="142"/>
      <c r="B168" s="142"/>
      <c r="C168" s="142"/>
      <c r="D168" s="132"/>
      <c r="E168" s="132"/>
      <c r="F168" s="132"/>
    </row>
    <row r="169" spans="1:6" s="128" customFormat="1" ht="15">
      <c r="A169" s="142"/>
      <c r="B169" s="142"/>
      <c r="C169" s="142"/>
      <c r="D169" s="132"/>
      <c r="E169" s="132"/>
      <c r="F169" s="132"/>
    </row>
    <row r="170" spans="1:6" s="128" customFormat="1" ht="15">
      <c r="A170" s="142"/>
      <c r="B170" s="142"/>
      <c r="C170" s="142"/>
      <c r="D170" s="132"/>
      <c r="E170" s="132"/>
      <c r="F170" s="132"/>
    </row>
    <row r="171" spans="1:6" s="128" customFormat="1" ht="15">
      <c r="A171" s="142"/>
      <c r="B171" s="142"/>
      <c r="C171" s="142"/>
      <c r="D171" s="132"/>
      <c r="E171" s="132"/>
      <c r="F171" s="132"/>
    </row>
    <row r="172" spans="1:6" s="128" customFormat="1" ht="15">
      <c r="A172" s="142"/>
      <c r="B172" s="142"/>
      <c r="C172" s="142"/>
      <c r="D172" s="132"/>
      <c r="E172" s="132"/>
      <c r="F172" s="132"/>
    </row>
    <row r="173" spans="1:6" s="128" customFormat="1" ht="15">
      <c r="A173" s="142"/>
      <c r="B173" s="142"/>
      <c r="C173" s="142"/>
      <c r="D173" s="132"/>
      <c r="E173" s="132"/>
      <c r="F173" s="132"/>
    </row>
    <row r="174" spans="1:6" s="128" customFormat="1" ht="15">
      <c r="A174" s="142"/>
      <c r="B174" s="142"/>
      <c r="C174" s="142"/>
      <c r="D174" s="132"/>
      <c r="E174" s="132"/>
      <c r="F174" s="132"/>
    </row>
    <row r="175" spans="1:6" s="128" customFormat="1" ht="15">
      <c r="A175" s="142"/>
      <c r="B175" s="142"/>
      <c r="C175" s="142"/>
      <c r="D175" s="132"/>
      <c r="E175" s="132"/>
      <c r="F175" s="132"/>
    </row>
    <row r="176" spans="1:6" s="128" customFormat="1" ht="15">
      <c r="A176" s="142"/>
      <c r="B176" s="142"/>
      <c r="C176" s="142"/>
      <c r="D176" s="132"/>
      <c r="E176" s="132"/>
      <c r="F176" s="132"/>
    </row>
    <row r="177" spans="1:6" s="128" customFormat="1" ht="15">
      <c r="A177" s="142"/>
      <c r="B177" s="142"/>
      <c r="C177" s="142"/>
      <c r="D177" s="132"/>
      <c r="E177" s="132"/>
      <c r="F177" s="132"/>
    </row>
    <row r="178" spans="1:6" s="128" customFormat="1" ht="15">
      <c r="A178" s="142"/>
      <c r="B178" s="142"/>
      <c r="C178" s="142"/>
      <c r="D178" s="132"/>
      <c r="E178" s="132"/>
      <c r="F178" s="132"/>
    </row>
    <row r="179" spans="1:6" s="128" customFormat="1" ht="15">
      <c r="A179" s="142"/>
      <c r="B179" s="142"/>
      <c r="C179" s="142"/>
      <c r="D179" s="132"/>
      <c r="E179" s="132"/>
      <c r="F179" s="132"/>
    </row>
    <row r="180" spans="1:6" s="128" customFormat="1" ht="15">
      <c r="A180" s="142"/>
      <c r="B180" s="142"/>
      <c r="C180" s="142"/>
      <c r="D180" s="132"/>
      <c r="E180" s="132"/>
      <c r="F180" s="132"/>
    </row>
    <row r="181" spans="1:6" s="128" customFormat="1" ht="15">
      <c r="A181" s="142"/>
      <c r="B181" s="142"/>
      <c r="C181" s="142"/>
      <c r="D181" s="132"/>
      <c r="E181" s="132"/>
      <c r="F181" s="132"/>
    </row>
    <row r="182" spans="1:6" s="128" customFormat="1" ht="15">
      <c r="A182" s="142"/>
      <c r="B182" s="142"/>
      <c r="C182" s="142"/>
      <c r="D182" s="132"/>
      <c r="E182" s="132"/>
      <c r="F182" s="132"/>
    </row>
    <row r="183" spans="1:6" s="128" customFormat="1" ht="15">
      <c r="A183" s="142"/>
      <c r="B183" s="142"/>
      <c r="C183" s="142"/>
      <c r="D183" s="132"/>
      <c r="E183" s="132"/>
      <c r="F183" s="132"/>
    </row>
    <row r="184" spans="1:6" s="128" customFormat="1" ht="15">
      <c r="A184" s="142"/>
      <c r="B184" s="142"/>
      <c r="C184" s="142"/>
      <c r="D184" s="132"/>
      <c r="E184" s="132"/>
      <c r="F184" s="132"/>
    </row>
    <row r="185" spans="1:6" s="128" customFormat="1" ht="15">
      <c r="A185" s="142"/>
      <c r="B185" s="142"/>
      <c r="C185" s="142"/>
      <c r="D185" s="132"/>
      <c r="E185" s="132"/>
      <c r="F185" s="132"/>
    </row>
    <row r="186" spans="1:6" s="128" customFormat="1" ht="15">
      <c r="A186" s="142"/>
      <c r="B186" s="142"/>
      <c r="C186" s="142"/>
      <c r="D186" s="132"/>
      <c r="E186" s="132"/>
      <c r="F186" s="132"/>
    </row>
    <row r="187" spans="1:6" s="128" customFormat="1" ht="15">
      <c r="A187" s="142"/>
      <c r="B187" s="142"/>
      <c r="C187" s="142"/>
      <c r="D187" s="132"/>
      <c r="E187" s="132"/>
      <c r="F187" s="132"/>
    </row>
    <row r="188" spans="1:6" s="128" customFormat="1" ht="15">
      <c r="A188" s="142"/>
      <c r="B188" s="142"/>
      <c r="C188" s="142"/>
      <c r="D188" s="132"/>
      <c r="E188" s="132"/>
      <c r="F188" s="132"/>
    </row>
    <row r="189" spans="1:6" s="128" customFormat="1" ht="15">
      <c r="A189" s="142"/>
      <c r="B189" s="142"/>
      <c r="C189" s="142"/>
      <c r="D189" s="132"/>
      <c r="E189" s="132"/>
      <c r="F189" s="132"/>
    </row>
    <row r="190" spans="1:6" s="128" customFormat="1" ht="15">
      <c r="A190" s="142"/>
      <c r="B190" s="142"/>
      <c r="C190" s="142"/>
      <c r="D190" s="132"/>
      <c r="E190" s="132"/>
      <c r="F190" s="132"/>
    </row>
    <row r="191" spans="1:6" s="128" customFormat="1" ht="15">
      <c r="A191" s="142"/>
      <c r="B191" s="142"/>
      <c r="C191" s="142"/>
      <c r="D191" s="132"/>
      <c r="E191" s="132"/>
      <c r="F191" s="132"/>
    </row>
    <row r="192" spans="1:6" s="128" customFormat="1" ht="15">
      <c r="A192" s="142"/>
      <c r="B192" s="142"/>
      <c r="C192" s="142"/>
      <c r="D192" s="132"/>
      <c r="E192" s="132"/>
      <c r="F192" s="132"/>
    </row>
    <row r="193" spans="1:6" s="128" customFormat="1" ht="15">
      <c r="A193" s="142"/>
      <c r="B193" s="142"/>
      <c r="C193" s="142"/>
      <c r="D193" s="132"/>
      <c r="E193" s="132"/>
      <c r="F193" s="132"/>
    </row>
    <row r="194" spans="1:6" s="128" customFormat="1" ht="15">
      <c r="A194" s="142"/>
      <c r="B194" s="142"/>
      <c r="C194" s="142"/>
      <c r="D194" s="132"/>
      <c r="E194" s="132"/>
      <c r="F194" s="132"/>
    </row>
    <row r="195" spans="1:6" s="128" customFormat="1" ht="15">
      <c r="A195" s="142"/>
      <c r="B195" s="142"/>
      <c r="C195" s="142"/>
      <c r="D195" s="132"/>
      <c r="E195" s="132"/>
      <c r="F195" s="132"/>
    </row>
    <row r="196" spans="1:6" s="128" customFormat="1" ht="15">
      <c r="A196" s="142"/>
      <c r="B196" s="142"/>
      <c r="C196" s="142"/>
      <c r="D196" s="132"/>
      <c r="E196" s="132"/>
      <c r="F196" s="132"/>
    </row>
    <row r="197" spans="1:6" s="128" customFormat="1" ht="15">
      <c r="A197" s="142"/>
      <c r="B197" s="142"/>
      <c r="C197" s="142"/>
      <c r="D197" s="132"/>
      <c r="E197" s="132"/>
      <c r="F197" s="132"/>
    </row>
    <row r="198" spans="1:6" s="128" customFormat="1" ht="15">
      <c r="A198" s="142"/>
      <c r="B198" s="142"/>
      <c r="C198" s="142"/>
      <c r="D198" s="132"/>
      <c r="E198" s="132"/>
      <c r="F198" s="132"/>
    </row>
    <row r="199" spans="1:6" s="128" customFormat="1" ht="15">
      <c r="A199" s="142"/>
      <c r="B199" s="142"/>
      <c r="C199" s="142"/>
      <c r="D199" s="132"/>
      <c r="E199" s="132"/>
      <c r="F199" s="132"/>
    </row>
    <row r="200" spans="1:6" s="128" customFormat="1" ht="15">
      <c r="A200" s="142"/>
      <c r="B200" s="142"/>
      <c r="C200" s="142"/>
      <c r="D200" s="132"/>
      <c r="E200" s="132"/>
      <c r="F200" s="132"/>
    </row>
    <row r="201" spans="1:6" s="128" customFormat="1" ht="15">
      <c r="A201" s="142"/>
      <c r="B201" s="142"/>
      <c r="C201" s="142"/>
      <c r="D201" s="132"/>
      <c r="E201" s="132"/>
      <c r="F201" s="132"/>
    </row>
    <row r="202" spans="1:6" s="128" customFormat="1" ht="15">
      <c r="A202" s="142"/>
      <c r="B202" s="142"/>
      <c r="C202" s="142"/>
      <c r="D202" s="132"/>
      <c r="E202" s="132"/>
      <c r="F202" s="132"/>
    </row>
    <row r="203" spans="1:6" s="128" customFormat="1" ht="15">
      <c r="A203" s="142"/>
      <c r="B203" s="142"/>
      <c r="C203" s="142"/>
      <c r="D203" s="132"/>
      <c r="E203" s="132"/>
      <c r="F203" s="132"/>
    </row>
    <row r="204" spans="1:6" s="128" customFormat="1" ht="15">
      <c r="A204" s="142"/>
      <c r="B204" s="142"/>
      <c r="C204" s="142"/>
      <c r="D204" s="132"/>
      <c r="E204" s="132"/>
      <c r="F204" s="132"/>
    </row>
    <row r="205" spans="1:6" s="128" customFormat="1" ht="15">
      <c r="A205" s="142"/>
      <c r="B205" s="142"/>
      <c r="C205" s="142"/>
      <c r="D205" s="132"/>
      <c r="E205" s="132"/>
      <c r="F205" s="132"/>
    </row>
    <row r="206" spans="1:6" s="128" customFormat="1" ht="15">
      <c r="A206" s="142"/>
      <c r="B206" s="142"/>
      <c r="C206" s="142"/>
      <c r="D206" s="132"/>
      <c r="E206" s="132"/>
      <c r="F206" s="132"/>
    </row>
    <row r="207" spans="1:6" s="128" customFormat="1" ht="15">
      <c r="A207" s="142"/>
      <c r="B207" s="142"/>
      <c r="C207" s="142"/>
      <c r="D207" s="132"/>
      <c r="E207" s="132"/>
      <c r="F207" s="132"/>
    </row>
    <row r="208" spans="1:6" s="128" customFormat="1" ht="15">
      <c r="A208" s="142"/>
      <c r="B208" s="142"/>
      <c r="C208" s="142"/>
      <c r="D208" s="132"/>
      <c r="E208" s="132"/>
      <c r="F208" s="132"/>
    </row>
    <row r="209" spans="1:6" s="128" customFormat="1" ht="15">
      <c r="A209" s="142"/>
      <c r="B209" s="142"/>
      <c r="C209" s="142"/>
      <c r="D209" s="132"/>
      <c r="E209" s="132"/>
      <c r="F209" s="132"/>
    </row>
    <row r="210" spans="1:6" s="128" customFormat="1" ht="15">
      <c r="A210" s="142"/>
      <c r="B210" s="142"/>
      <c r="C210" s="142"/>
      <c r="D210" s="132"/>
      <c r="E210" s="132"/>
      <c r="F210" s="132"/>
    </row>
    <row r="211" spans="1:6" s="128" customFormat="1" ht="15">
      <c r="A211" s="142"/>
      <c r="B211" s="142"/>
      <c r="C211" s="142"/>
      <c r="D211" s="132"/>
      <c r="E211" s="132"/>
      <c r="F211" s="132"/>
    </row>
    <row r="212" spans="1:6" s="128" customFormat="1" ht="15">
      <c r="A212" s="142"/>
      <c r="B212" s="142"/>
      <c r="C212" s="142"/>
      <c r="D212" s="132"/>
      <c r="E212" s="132"/>
      <c r="F212" s="132"/>
    </row>
    <row r="213" spans="1:6" s="128" customFormat="1" ht="15">
      <c r="A213" s="142"/>
      <c r="B213" s="142"/>
      <c r="C213" s="142"/>
      <c r="D213" s="132"/>
      <c r="E213" s="132"/>
      <c r="F213" s="132"/>
    </row>
    <row r="214" spans="1:6" s="128" customFormat="1" ht="15">
      <c r="A214" s="142"/>
      <c r="B214" s="142"/>
      <c r="C214" s="142"/>
      <c r="D214" s="132"/>
      <c r="E214" s="132"/>
      <c r="F214" s="132"/>
    </row>
    <row r="215" spans="1:6" s="128" customFormat="1" ht="15">
      <c r="A215" s="142"/>
      <c r="B215" s="142"/>
      <c r="C215" s="142"/>
      <c r="D215" s="132"/>
      <c r="E215" s="132"/>
      <c r="F215" s="132"/>
    </row>
    <row r="216" spans="1:6" s="128" customFormat="1" ht="15">
      <c r="A216" s="142"/>
      <c r="B216" s="142"/>
      <c r="C216" s="142"/>
      <c r="D216" s="132"/>
      <c r="E216" s="132"/>
      <c r="F216" s="132"/>
    </row>
    <row r="217" spans="1:6" s="128" customFormat="1" ht="15">
      <c r="A217" s="142"/>
      <c r="B217" s="142"/>
      <c r="C217" s="142"/>
      <c r="D217" s="132"/>
      <c r="E217" s="132"/>
      <c r="F217" s="132"/>
    </row>
    <row r="218" spans="1:6" s="128" customFormat="1" ht="15">
      <c r="A218" s="142"/>
      <c r="B218" s="142"/>
      <c r="C218" s="142"/>
      <c r="D218" s="132"/>
      <c r="E218" s="132"/>
      <c r="F218" s="132"/>
    </row>
    <row r="219" spans="1:6" s="128" customFormat="1" ht="15">
      <c r="A219" s="142"/>
      <c r="B219" s="142"/>
      <c r="C219" s="142"/>
      <c r="D219" s="132"/>
      <c r="E219" s="132"/>
      <c r="F219" s="132"/>
    </row>
    <row r="220" spans="1:6" s="128" customFormat="1" ht="15">
      <c r="A220" s="142"/>
      <c r="B220" s="142"/>
      <c r="C220" s="142"/>
      <c r="D220" s="132"/>
      <c r="E220" s="132"/>
      <c r="F220" s="132"/>
    </row>
    <row r="221" spans="1:6" s="128" customFormat="1" ht="15">
      <c r="A221" s="142"/>
      <c r="B221" s="142"/>
      <c r="C221" s="142"/>
      <c r="D221" s="132"/>
      <c r="E221" s="132"/>
      <c r="F221" s="132"/>
    </row>
    <row r="222" spans="1:6" s="128" customFormat="1" ht="15">
      <c r="A222" s="142"/>
      <c r="B222" s="142"/>
      <c r="C222" s="142"/>
      <c r="D222" s="132"/>
      <c r="E222" s="132"/>
      <c r="F222" s="132"/>
    </row>
    <row r="223" spans="1:6" s="128" customFormat="1" ht="15">
      <c r="A223" s="142"/>
      <c r="B223" s="142"/>
      <c r="C223" s="142"/>
      <c r="D223" s="132"/>
      <c r="E223" s="132"/>
      <c r="F223" s="132"/>
    </row>
    <row r="224" spans="1:6" s="128" customFormat="1" ht="15">
      <c r="A224" s="142"/>
      <c r="B224" s="142"/>
      <c r="C224" s="142"/>
      <c r="D224" s="132"/>
      <c r="E224" s="132"/>
      <c r="F224" s="132"/>
    </row>
    <row r="225" spans="1:6" s="128" customFormat="1" ht="15">
      <c r="A225" s="142"/>
      <c r="B225" s="142"/>
      <c r="C225" s="142"/>
      <c r="D225" s="132"/>
      <c r="E225" s="132"/>
      <c r="F225" s="132"/>
    </row>
    <row r="226" spans="1:6" s="128" customFormat="1" ht="15">
      <c r="A226" s="142"/>
      <c r="B226" s="142"/>
      <c r="C226" s="142"/>
      <c r="D226" s="132"/>
      <c r="E226" s="132"/>
      <c r="F226" s="132"/>
    </row>
    <row r="227" spans="1:6" s="128" customFormat="1" ht="15">
      <c r="A227" s="142"/>
      <c r="B227" s="142"/>
      <c r="C227" s="142"/>
      <c r="D227" s="132"/>
      <c r="E227" s="132"/>
      <c r="F227" s="132"/>
    </row>
    <row r="228" spans="1:6" s="128" customFormat="1" ht="15">
      <c r="A228" s="142"/>
      <c r="B228" s="142"/>
      <c r="C228" s="142"/>
      <c r="D228" s="132"/>
      <c r="E228" s="132"/>
      <c r="F228" s="132"/>
    </row>
    <row r="229" spans="1:6" s="128" customFormat="1" ht="15">
      <c r="A229" s="142"/>
      <c r="B229" s="142"/>
      <c r="C229" s="142"/>
      <c r="D229" s="132"/>
      <c r="E229" s="132"/>
      <c r="F229" s="132"/>
    </row>
    <row r="230" spans="1:6" s="128" customFormat="1" ht="15">
      <c r="A230" s="142"/>
      <c r="B230" s="142"/>
      <c r="C230" s="142"/>
      <c r="D230" s="132"/>
      <c r="E230" s="132"/>
      <c r="F230" s="132"/>
    </row>
    <row r="231" spans="1:6" s="128" customFormat="1" ht="15">
      <c r="A231" s="142"/>
      <c r="B231" s="142"/>
      <c r="C231" s="142"/>
      <c r="D231" s="132"/>
      <c r="E231" s="132"/>
      <c r="F231" s="132"/>
    </row>
    <row r="232" spans="1:6" s="128" customFormat="1" ht="15">
      <c r="A232" s="142"/>
      <c r="B232" s="142"/>
      <c r="C232" s="142"/>
      <c r="D232" s="132"/>
      <c r="E232" s="132"/>
      <c r="F232" s="132"/>
    </row>
    <row r="233" spans="1:6" s="128" customFormat="1" ht="15">
      <c r="A233" s="142"/>
      <c r="B233" s="142"/>
      <c r="C233" s="142"/>
      <c r="D233" s="132"/>
      <c r="E233" s="132"/>
      <c r="F233" s="132"/>
    </row>
    <row r="234" spans="1:6" s="128" customFormat="1" ht="15">
      <c r="A234" s="142"/>
      <c r="B234" s="142"/>
      <c r="C234" s="142"/>
      <c r="D234" s="132"/>
      <c r="E234" s="132"/>
      <c r="F234" s="132"/>
    </row>
    <row r="235" spans="1:6" s="128" customFormat="1" ht="15">
      <c r="A235" s="142"/>
      <c r="B235" s="142"/>
      <c r="C235" s="142"/>
      <c r="D235" s="132"/>
      <c r="E235" s="132"/>
      <c r="F235" s="132"/>
    </row>
    <row r="236" spans="1:6" s="128" customFormat="1" ht="15">
      <c r="A236" s="142"/>
      <c r="B236" s="142"/>
      <c r="C236" s="142"/>
      <c r="D236" s="132"/>
      <c r="E236" s="132"/>
      <c r="F236" s="132"/>
    </row>
    <row r="237" spans="1:6" s="128" customFormat="1" ht="15">
      <c r="A237" s="142"/>
      <c r="B237" s="142"/>
      <c r="C237" s="142"/>
      <c r="D237" s="132"/>
      <c r="E237" s="132"/>
      <c r="F237" s="132"/>
    </row>
    <row r="238" spans="1:6" s="128" customFormat="1" ht="15">
      <c r="A238" s="142"/>
      <c r="B238" s="142"/>
      <c r="C238" s="142"/>
      <c r="D238" s="132"/>
      <c r="E238" s="132"/>
      <c r="F238" s="132"/>
    </row>
    <row r="239" spans="1:6" s="128" customFormat="1" ht="15">
      <c r="A239" s="142"/>
      <c r="B239" s="142"/>
      <c r="C239" s="142"/>
      <c r="D239" s="132"/>
      <c r="E239" s="132"/>
      <c r="F239" s="132"/>
    </row>
    <row r="240" spans="1:6" s="128" customFormat="1" ht="15">
      <c r="A240" s="142"/>
      <c r="B240" s="142"/>
      <c r="C240" s="142"/>
      <c r="D240" s="132"/>
      <c r="E240" s="132"/>
      <c r="F240" s="132"/>
    </row>
    <row r="241" spans="1:6" s="128" customFormat="1" ht="15">
      <c r="A241" s="142"/>
      <c r="B241" s="142"/>
      <c r="C241" s="142"/>
      <c r="D241" s="132"/>
      <c r="E241" s="132"/>
      <c r="F241" s="132"/>
    </row>
    <row r="242" spans="1:6" s="128" customFormat="1" ht="15">
      <c r="A242" s="142"/>
      <c r="B242" s="142"/>
      <c r="C242" s="142"/>
      <c r="D242" s="132"/>
      <c r="E242" s="132"/>
      <c r="F242" s="132"/>
    </row>
    <row r="243" spans="1:6" s="128" customFormat="1" ht="15">
      <c r="A243" s="142"/>
      <c r="B243" s="142"/>
      <c r="C243" s="142"/>
      <c r="D243" s="132"/>
      <c r="E243" s="132"/>
      <c r="F243" s="132"/>
    </row>
    <row r="244" spans="1:6" s="128" customFormat="1" ht="15">
      <c r="A244" s="142"/>
      <c r="B244" s="142"/>
      <c r="C244" s="142"/>
      <c r="D244" s="132"/>
      <c r="E244" s="132"/>
      <c r="F244" s="132"/>
    </row>
    <row r="245" spans="1:6" s="128" customFormat="1" ht="15">
      <c r="A245" s="142"/>
      <c r="B245" s="142"/>
      <c r="C245" s="142"/>
      <c r="D245" s="132"/>
      <c r="E245" s="132"/>
      <c r="F245" s="132"/>
    </row>
    <row r="246" spans="1:6" s="128" customFormat="1" ht="15">
      <c r="A246" s="142"/>
      <c r="B246" s="142"/>
      <c r="C246" s="142"/>
      <c r="D246" s="132"/>
      <c r="E246" s="132"/>
      <c r="F246" s="132"/>
    </row>
    <row r="247" spans="1:6" s="128" customFormat="1" ht="15">
      <c r="A247" s="142"/>
      <c r="B247" s="142"/>
      <c r="C247" s="142"/>
      <c r="D247" s="132"/>
      <c r="E247" s="132"/>
      <c r="F247" s="132"/>
    </row>
    <row r="248" spans="1:6" s="128" customFormat="1" ht="15">
      <c r="A248" s="142"/>
      <c r="B248" s="142"/>
      <c r="C248" s="142"/>
      <c r="D248" s="132"/>
      <c r="E248" s="132"/>
      <c r="F248" s="132"/>
    </row>
    <row r="249" spans="1:6" s="128" customFormat="1" ht="15">
      <c r="A249" s="142"/>
      <c r="B249" s="142"/>
      <c r="C249" s="142"/>
      <c r="D249" s="132"/>
      <c r="E249" s="132"/>
      <c r="F249" s="132"/>
    </row>
    <row r="250" spans="1:6" s="128" customFormat="1" ht="15">
      <c r="A250" s="142"/>
      <c r="B250" s="142"/>
      <c r="C250" s="142"/>
      <c r="D250" s="132"/>
      <c r="E250" s="132"/>
      <c r="F250" s="132"/>
    </row>
    <row r="251" spans="1:6" s="128" customFormat="1" ht="15">
      <c r="A251" s="142"/>
      <c r="B251" s="142"/>
      <c r="C251" s="142"/>
      <c r="D251" s="132"/>
      <c r="E251" s="132"/>
      <c r="F251" s="132"/>
    </row>
    <row r="252" spans="1:6" s="128" customFormat="1" ht="15">
      <c r="A252" s="142"/>
      <c r="B252" s="142"/>
      <c r="C252" s="142"/>
      <c r="D252" s="132"/>
      <c r="E252" s="132"/>
      <c r="F252" s="132"/>
    </row>
    <row r="253" spans="1:6" s="128" customFormat="1" ht="15">
      <c r="A253" s="142"/>
      <c r="B253" s="142"/>
      <c r="C253" s="142"/>
      <c r="D253" s="132"/>
      <c r="E253" s="132"/>
      <c r="F253" s="132"/>
    </row>
    <row r="254" spans="1:6" s="128" customFormat="1" ht="15">
      <c r="A254" s="142"/>
      <c r="B254" s="142"/>
      <c r="C254" s="142"/>
      <c r="D254" s="132"/>
      <c r="E254" s="132"/>
      <c r="F254" s="132"/>
    </row>
    <row r="255" spans="1:6" s="128" customFormat="1" ht="15">
      <c r="A255" s="142"/>
      <c r="B255" s="142"/>
      <c r="C255" s="142"/>
      <c r="D255" s="132"/>
      <c r="E255" s="132"/>
      <c r="F255" s="132"/>
    </row>
    <row r="256" spans="1:6" s="128" customFormat="1" ht="15">
      <c r="A256" s="142"/>
      <c r="B256" s="142"/>
      <c r="C256" s="142"/>
      <c r="D256" s="132"/>
      <c r="E256" s="132"/>
      <c r="F256" s="132"/>
    </row>
    <row r="257" spans="1:6" s="128" customFormat="1" ht="15">
      <c r="A257" s="142"/>
      <c r="B257" s="142"/>
      <c r="C257" s="142"/>
      <c r="D257" s="132"/>
      <c r="E257" s="132"/>
      <c r="F257" s="132"/>
    </row>
    <row r="258" spans="1:6" s="128" customFormat="1" ht="15">
      <c r="A258" s="142"/>
      <c r="B258" s="142"/>
      <c r="C258" s="142"/>
      <c r="D258" s="132"/>
      <c r="E258" s="132"/>
      <c r="F258" s="132"/>
    </row>
    <row r="259" spans="1:6" s="128" customFormat="1" ht="15">
      <c r="A259" s="142"/>
      <c r="B259" s="142"/>
      <c r="C259" s="142"/>
      <c r="D259" s="132"/>
      <c r="E259" s="132"/>
      <c r="F259" s="132"/>
    </row>
    <row r="260" spans="1:6" s="128" customFormat="1" ht="15">
      <c r="A260" s="142"/>
      <c r="B260" s="142"/>
      <c r="C260" s="142"/>
      <c r="D260" s="132"/>
      <c r="E260" s="132"/>
      <c r="F260" s="132"/>
    </row>
    <row r="261" spans="1:6" s="128" customFormat="1" ht="15">
      <c r="A261" s="142"/>
      <c r="B261" s="142"/>
      <c r="C261" s="142"/>
      <c r="D261" s="132"/>
      <c r="E261" s="132"/>
      <c r="F261" s="132"/>
    </row>
    <row r="262" spans="1:6" s="128" customFormat="1" ht="15">
      <c r="A262" s="142"/>
      <c r="B262" s="142"/>
      <c r="C262" s="142"/>
      <c r="D262" s="132"/>
      <c r="E262" s="132"/>
      <c r="F262" s="132"/>
    </row>
    <row r="263" spans="1:6" s="128" customFormat="1" ht="15">
      <c r="A263" s="142"/>
      <c r="B263" s="142"/>
      <c r="C263" s="142"/>
      <c r="D263" s="132"/>
      <c r="E263" s="132"/>
      <c r="F263" s="132"/>
    </row>
    <row r="264" spans="1:6" s="128" customFormat="1" ht="15">
      <c r="A264" s="142"/>
      <c r="B264" s="142"/>
      <c r="C264" s="142"/>
      <c r="D264" s="132"/>
      <c r="E264" s="132"/>
      <c r="F264" s="132"/>
    </row>
    <row r="265" spans="1:6" s="128" customFormat="1" ht="15">
      <c r="A265" s="142"/>
      <c r="B265" s="142"/>
      <c r="C265" s="142"/>
      <c r="D265" s="132"/>
      <c r="E265" s="132"/>
      <c r="F265" s="132"/>
    </row>
    <row r="266" spans="1:6" s="128" customFormat="1" ht="15">
      <c r="A266" s="142"/>
      <c r="B266" s="142"/>
      <c r="C266" s="142"/>
      <c r="D266" s="132"/>
      <c r="E266" s="132"/>
      <c r="F266" s="132"/>
    </row>
    <row r="267" spans="1:6" s="128" customFormat="1" ht="15">
      <c r="A267" s="142"/>
      <c r="B267" s="142"/>
      <c r="C267" s="142"/>
      <c r="D267" s="132"/>
      <c r="E267" s="132"/>
      <c r="F267" s="132"/>
    </row>
    <row r="268" spans="1:6" s="128" customFormat="1" ht="15">
      <c r="A268" s="142"/>
      <c r="B268" s="142"/>
      <c r="C268" s="142"/>
      <c r="D268" s="132"/>
      <c r="E268" s="132"/>
      <c r="F268" s="132"/>
    </row>
    <row r="269" spans="1:6" s="128" customFormat="1" ht="15">
      <c r="A269" s="142"/>
      <c r="B269" s="142"/>
      <c r="C269" s="142"/>
      <c r="D269" s="132"/>
      <c r="E269" s="132"/>
      <c r="F269" s="132"/>
    </row>
    <row r="270" spans="1:6" s="128" customFormat="1" ht="15">
      <c r="A270" s="142"/>
      <c r="B270" s="142"/>
      <c r="C270" s="142"/>
      <c r="D270" s="132"/>
      <c r="E270" s="132"/>
      <c r="F270" s="132"/>
    </row>
    <row r="271" spans="1:6" s="128" customFormat="1" ht="15">
      <c r="A271" s="142"/>
      <c r="B271" s="142"/>
      <c r="C271" s="142"/>
      <c r="D271" s="132"/>
      <c r="E271" s="132"/>
      <c r="F271" s="132"/>
    </row>
    <row r="272" spans="1:6" s="128" customFormat="1" ht="15">
      <c r="A272" s="142"/>
      <c r="B272" s="142"/>
      <c r="C272" s="142"/>
      <c r="D272" s="132"/>
      <c r="E272" s="132"/>
      <c r="F272" s="132"/>
    </row>
    <row r="273" spans="1:6" s="128" customFormat="1" ht="15">
      <c r="A273" s="142"/>
      <c r="B273" s="142"/>
      <c r="C273" s="142"/>
      <c r="D273" s="132"/>
      <c r="E273" s="132"/>
      <c r="F273" s="132"/>
    </row>
    <row r="274" spans="1:6" s="128" customFormat="1" ht="15">
      <c r="A274" s="142"/>
      <c r="B274" s="142"/>
      <c r="C274" s="142"/>
      <c r="D274" s="132"/>
      <c r="E274" s="132"/>
      <c r="F274" s="132"/>
    </row>
    <row r="275" spans="1:6" s="128" customFormat="1" ht="15">
      <c r="A275" s="142"/>
      <c r="B275" s="142"/>
      <c r="C275" s="142"/>
      <c r="D275" s="132"/>
      <c r="E275" s="132"/>
      <c r="F275" s="132"/>
    </row>
    <row r="276" spans="1:6" s="128" customFormat="1" ht="15">
      <c r="A276" s="142"/>
      <c r="B276" s="142"/>
      <c r="C276" s="142"/>
      <c r="D276" s="132"/>
      <c r="E276" s="132"/>
      <c r="F276" s="132"/>
    </row>
    <row r="277" spans="1:6" s="128" customFormat="1" ht="15">
      <c r="A277" s="142"/>
      <c r="B277" s="142"/>
      <c r="C277" s="142"/>
      <c r="D277" s="132"/>
      <c r="E277" s="132"/>
      <c r="F277" s="132"/>
    </row>
    <row r="278" spans="1:6" s="128" customFormat="1" ht="15">
      <c r="A278" s="142"/>
      <c r="B278" s="142"/>
      <c r="C278" s="142"/>
      <c r="D278" s="132"/>
      <c r="E278" s="132"/>
      <c r="F278" s="132"/>
    </row>
    <row r="279" spans="1:6" s="128" customFormat="1" ht="15">
      <c r="A279" s="142"/>
      <c r="B279" s="142"/>
      <c r="C279" s="142"/>
      <c r="D279" s="132"/>
      <c r="E279" s="132"/>
      <c r="F279" s="132"/>
    </row>
    <row r="280" spans="1:6" s="128" customFormat="1" ht="15">
      <c r="A280" s="142"/>
      <c r="B280" s="142"/>
      <c r="C280" s="142"/>
      <c r="D280" s="132"/>
      <c r="E280" s="132"/>
      <c r="F280" s="132"/>
    </row>
    <row r="281" spans="1:6" s="128" customFormat="1" ht="15">
      <c r="A281" s="142"/>
      <c r="B281" s="142"/>
      <c r="C281" s="142"/>
      <c r="D281" s="132"/>
      <c r="E281" s="132"/>
      <c r="F281" s="132"/>
    </row>
    <row r="282" spans="1:6" s="128" customFormat="1" ht="15">
      <c r="A282" s="142"/>
      <c r="B282" s="142"/>
      <c r="C282" s="142"/>
      <c r="D282" s="132"/>
      <c r="E282" s="132"/>
      <c r="F282" s="132"/>
    </row>
    <row r="283" spans="1:6" s="128" customFormat="1" ht="15">
      <c r="A283" s="142"/>
      <c r="B283" s="142"/>
      <c r="C283" s="142"/>
      <c r="D283" s="132"/>
      <c r="E283" s="132"/>
      <c r="F283" s="132"/>
    </row>
    <row r="284" spans="1:6" s="128" customFormat="1" ht="15">
      <c r="A284" s="142"/>
      <c r="B284" s="142"/>
      <c r="C284" s="142"/>
      <c r="D284" s="132"/>
      <c r="E284" s="132"/>
      <c r="F284" s="132"/>
    </row>
    <row r="285" spans="1:6" s="128" customFormat="1" ht="15">
      <c r="A285" s="142"/>
      <c r="B285" s="142"/>
      <c r="C285" s="142"/>
      <c r="D285" s="132"/>
      <c r="E285" s="132"/>
      <c r="F285" s="132"/>
    </row>
    <row r="286" spans="1:6" s="128" customFormat="1" ht="15">
      <c r="A286" s="142"/>
      <c r="B286" s="142"/>
      <c r="C286" s="142"/>
      <c r="D286" s="132"/>
      <c r="E286" s="132"/>
      <c r="F286" s="132"/>
    </row>
    <row r="287" spans="1:6" s="128" customFormat="1" ht="15">
      <c r="A287" s="142"/>
      <c r="B287" s="142"/>
      <c r="C287" s="142"/>
      <c r="D287" s="132"/>
      <c r="E287" s="132"/>
      <c r="F287" s="132"/>
    </row>
    <row r="288" spans="1:6" s="128" customFormat="1" ht="15">
      <c r="A288" s="142"/>
      <c r="B288" s="142"/>
      <c r="C288" s="142"/>
      <c r="D288" s="132"/>
      <c r="E288" s="132"/>
      <c r="F288" s="132"/>
    </row>
    <row r="289" spans="1:6" s="128" customFormat="1" ht="15">
      <c r="A289" s="142"/>
      <c r="B289" s="142"/>
      <c r="C289" s="142"/>
      <c r="D289" s="132"/>
      <c r="E289" s="132"/>
      <c r="F289" s="132"/>
    </row>
    <row r="290" spans="1:6" s="128" customFormat="1" ht="15">
      <c r="A290" s="142"/>
      <c r="B290" s="142"/>
      <c r="C290" s="142"/>
      <c r="D290" s="132"/>
      <c r="E290" s="132"/>
      <c r="F290" s="132"/>
    </row>
    <row r="291" spans="1:6" s="128" customFormat="1" ht="15">
      <c r="A291" s="142"/>
      <c r="B291" s="142"/>
      <c r="C291" s="142"/>
      <c r="D291" s="132"/>
      <c r="E291" s="132"/>
      <c r="F291" s="132"/>
    </row>
    <row r="292" spans="1:6" s="128" customFormat="1" ht="15">
      <c r="A292" s="142"/>
      <c r="B292" s="142"/>
      <c r="C292" s="142"/>
      <c r="D292" s="132"/>
      <c r="E292" s="132"/>
      <c r="F292" s="132"/>
    </row>
    <row r="293" spans="1:6" s="128" customFormat="1" ht="15">
      <c r="A293" s="142"/>
      <c r="B293" s="142"/>
      <c r="C293" s="142"/>
      <c r="D293" s="132"/>
      <c r="E293" s="132"/>
      <c r="F293" s="132"/>
    </row>
    <row r="294" spans="1:6" s="128" customFormat="1" ht="15">
      <c r="A294" s="142"/>
      <c r="B294" s="142"/>
      <c r="C294" s="142"/>
      <c r="D294" s="132"/>
      <c r="E294" s="132"/>
      <c r="F294" s="132"/>
    </row>
    <row r="295" spans="1:6" s="128" customFormat="1" ht="15">
      <c r="A295" s="142"/>
      <c r="B295" s="142"/>
      <c r="C295" s="142"/>
      <c r="D295" s="132"/>
      <c r="E295" s="132"/>
      <c r="F295" s="132"/>
    </row>
    <row r="296" spans="1:6" s="128" customFormat="1" ht="15">
      <c r="A296" s="142"/>
      <c r="B296" s="142"/>
      <c r="C296" s="142"/>
      <c r="D296" s="132"/>
      <c r="E296" s="132"/>
      <c r="F296" s="132"/>
    </row>
    <row r="297" spans="1:6" s="128" customFormat="1" ht="15">
      <c r="A297" s="142"/>
      <c r="B297" s="142"/>
      <c r="C297" s="142"/>
      <c r="D297" s="132"/>
      <c r="E297" s="132"/>
      <c r="F297" s="132"/>
    </row>
    <row r="298" spans="1:6" s="128" customFormat="1" ht="15">
      <c r="A298" s="142"/>
      <c r="B298" s="142"/>
      <c r="C298" s="142"/>
      <c r="D298" s="132"/>
      <c r="E298" s="132"/>
      <c r="F298" s="132"/>
    </row>
    <row r="299" spans="1:6" s="128" customFormat="1" ht="15">
      <c r="A299" s="142"/>
      <c r="B299" s="142"/>
      <c r="C299" s="142"/>
      <c r="D299" s="132"/>
      <c r="E299" s="132"/>
      <c r="F299" s="132"/>
    </row>
    <row r="300" spans="1:6" s="128" customFormat="1" ht="15">
      <c r="A300" s="142"/>
      <c r="B300" s="142"/>
      <c r="C300" s="142"/>
      <c r="D300" s="132"/>
      <c r="E300" s="132"/>
      <c r="F300" s="132"/>
    </row>
    <row r="301" spans="1:6" s="128" customFormat="1" ht="15">
      <c r="A301" s="142"/>
      <c r="B301" s="142"/>
      <c r="C301" s="142"/>
      <c r="D301" s="132"/>
      <c r="E301" s="132"/>
      <c r="F301" s="132"/>
    </row>
    <row r="302" spans="1:6" s="128" customFormat="1" ht="15">
      <c r="A302" s="142"/>
      <c r="B302" s="142"/>
      <c r="C302" s="142"/>
      <c r="D302" s="132"/>
      <c r="E302" s="132"/>
      <c r="F302" s="132"/>
    </row>
    <row r="303" spans="1:6" s="128" customFormat="1" ht="15">
      <c r="A303" s="142"/>
      <c r="B303" s="142"/>
      <c r="C303" s="142"/>
      <c r="D303" s="132"/>
      <c r="E303" s="132"/>
      <c r="F303" s="132"/>
    </row>
    <row r="304" spans="1:6" s="128" customFormat="1" ht="15">
      <c r="A304" s="142"/>
      <c r="B304" s="142"/>
      <c r="C304" s="142"/>
      <c r="D304" s="132"/>
      <c r="E304" s="132"/>
      <c r="F304" s="132"/>
    </row>
    <row r="305" spans="1:6" s="128" customFormat="1" ht="15">
      <c r="A305" s="142"/>
      <c r="B305" s="142"/>
      <c r="C305" s="142"/>
      <c r="D305" s="132"/>
      <c r="E305" s="132"/>
      <c r="F305" s="132"/>
    </row>
    <row r="306" spans="1:6" s="128" customFormat="1" ht="15">
      <c r="A306" s="142"/>
      <c r="B306" s="142"/>
      <c r="C306" s="142"/>
      <c r="D306" s="132"/>
      <c r="E306" s="132"/>
      <c r="F306" s="132"/>
    </row>
    <row r="307" spans="1:6" s="128" customFormat="1" ht="15">
      <c r="A307" s="142"/>
      <c r="B307" s="142"/>
      <c r="C307" s="142"/>
      <c r="D307" s="132"/>
      <c r="E307" s="132"/>
      <c r="F307" s="132"/>
    </row>
    <row r="308" spans="1:6" s="128" customFormat="1" ht="15">
      <c r="A308" s="142"/>
      <c r="B308" s="142"/>
      <c r="C308" s="142"/>
      <c r="D308" s="132"/>
      <c r="E308" s="132"/>
      <c r="F308" s="132"/>
    </row>
    <row r="309" spans="1:6" s="128" customFormat="1" ht="15">
      <c r="A309" s="142"/>
      <c r="B309" s="142"/>
      <c r="C309" s="142"/>
      <c r="D309" s="132"/>
      <c r="E309" s="132"/>
      <c r="F309" s="132"/>
    </row>
    <row r="310" spans="1:6" s="128" customFormat="1" ht="15">
      <c r="A310" s="142"/>
      <c r="B310" s="142"/>
      <c r="C310" s="142"/>
      <c r="D310" s="132"/>
      <c r="E310" s="132"/>
      <c r="F310" s="132"/>
    </row>
    <row r="311" spans="1:6" s="128" customFormat="1" ht="15">
      <c r="A311" s="142"/>
      <c r="B311" s="142"/>
      <c r="C311" s="142"/>
      <c r="D311" s="132"/>
      <c r="E311" s="132"/>
      <c r="F311" s="132"/>
    </row>
    <row r="312" spans="1:6" s="128" customFormat="1" ht="15">
      <c r="A312" s="142"/>
      <c r="B312" s="142"/>
      <c r="C312" s="142"/>
      <c r="D312" s="132"/>
      <c r="E312" s="132"/>
      <c r="F312" s="132"/>
    </row>
    <row r="313" spans="1:6" s="128" customFormat="1" ht="15">
      <c r="A313" s="142"/>
      <c r="B313" s="142"/>
      <c r="C313" s="142"/>
      <c r="D313" s="132"/>
      <c r="E313" s="132"/>
      <c r="F313" s="132"/>
    </row>
    <row r="314" spans="1:6" s="128" customFormat="1" ht="15">
      <c r="A314" s="142"/>
      <c r="B314" s="142"/>
      <c r="C314" s="142"/>
      <c r="D314" s="132"/>
      <c r="E314" s="132"/>
      <c r="F314" s="132"/>
    </row>
    <row r="315" spans="1:6" s="128" customFormat="1" ht="15">
      <c r="A315" s="142"/>
      <c r="B315" s="142"/>
      <c r="C315" s="142"/>
      <c r="D315" s="132"/>
      <c r="E315" s="132"/>
      <c r="F315" s="132"/>
    </row>
    <row r="316" spans="1:6" s="128" customFormat="1" ht="15">
      <c r="A316" s="142"/>
      <c r="B316" s="142"/>
      <c r="C316" s="142"/>
      <c r="D316" s="132"/>
      <c r="E316" s="132"/>
      <c r="F316" s="132"/>
    </row>
    <row r="317" spans="1:6" s="128" customFormat="1" ht="15">
      <c r="A317" s="142"/>
      <c r="B317" s="142"/>
      <c r="C317" s="142"/>
      <c r="D317" s="132"/>
      <c r="E317" s="132"/>
      <c r="F317" s="132"/>
    </row>
    <row r="318" spans="1:6" s="128" customFormat="1" ht="15">
      <c r="A318" s="142"/>
      <c r="B318" s="142"/>
      <c r="C318" s="142"/>
      <c r="D318" s="132"/>
      <c r="E318" s="132"/>
      <c r="F318" s="132"/>
    </row>
    <row r="319" spans="1:6" s="128" customFormat="1" ht="15">
      <c r="A319" s="142"/>
      <c r="B319" s="142"/>
      <c r="C319" s="142"/>
      <c r="D319" s="132"/>
      <c r="E319" s="132"/>
      <c r="F319" s="132"/>
    </row>
    <row r="320" spans="1:6" s="128" customFormat="1" ht="15">
      <c r="A320" s="142"/>
      <c r="B320" s="142"/>
      <c r="C320" s="142"/>
      <c r="D320" s="132"/>
      <c r="E320" s="132"/>
      <c r="F320" s="132"/>
    </row>
    <row r="321" spans="1:6" s="128" customFormat="1" ht="15">
      <c r="A321" s="142"/>
      <c r="B321" s="142"/>
      <c r="C321" s="142"/>
      <c r="D321" s="132"/>
      <c r="E321" s="132"/>
      <c r="F321" s="132"/>
    </row>
    <row r="322" spans="1:6" s="128" customFormat="1" ht="15">
      <c r="A322" s="142"/>
      <c r="B322" s="142"/>
      <c r="C322" s="142"/>
      <c r="D322" s="132"/>
      <c r="E322" s="132"/>
      <c r="F322" s="132"/>
    </row>
    <row r="323" spans="1:6" s="128" customFormat="1" ht="15">
      <c r="A323" s="142"/>
      <c r="B323" s="142"/>
      <c r="C323" s="142"/>
      <c r="D323" s="132"/>
      <c r="E323" s="132"/>
      <c r="F323" s="132"/>
    </row>
    <row r="324" spans="1:6" s="128" customFormat="1" ht="15">
      <c r="A324" s="142"/>
      <c r="B324" s="142"/>
      <c r="C324" s="142"/>
      <c r="D324" s="132"/>
      <c r="E324" s="132"/>
      <c r="F324" s="132"/>
    </row>
    <row r="325" spans="1:6" s="128" customFormat="1" ht="15">
      <c r="A325" s="142"/>
      <c r="B325" s="142"/>
      <c r="C325" s="142"/>
      <c r="D325" s="132"/>
      <c r="E325" s="132"/>
      <c r="F325" s="132"/>
    </row>
    <row r="326" spans="1:6" s="128" customFormat="1" ht="15">
      <c r="A326" s="142"/>
      <c r="B326" s="142"/>
      <c r="C326" s="142"/>
      <c r="D326" s="132"/>
      <c r="E326" s="132"/>
      <c r="F326" s="132"/>
    </row>
    <row r="327" spans="1:6" s="128" customFormat="1" ht="15">
      <c r="A327" s="142"/>
      <c r="B327" s="142"/>
      <c r="C327" s="142"/>
      <c r="D327" s="132"/>
      <c r="E327" s="132"/>
      <c r="F327" s="132"/>
    </row>
    <row r="328" spans="1:6" s="128" customFormat="1" ht="15">
      <c r="A328" s="142"/>
      <c r="B328" s="142"/>
      <c r="C328" s="142"/>
      <c r="D328" s="132"/>
      <c r="E328" s="132"/>
      <c r="F328" s="132"/>
    </row>
    <row r="329" spans="1:6" s="128" customFormat="1" ht="15">
      <c r="A329" s="142"/>
      <c r="B329" s="142"/>
      <c r="C329" s="142"/>
      <c r="D329" s="132"/>
      <c r="E329" s="132"/>
      <c r="F329" s="132"/>
    </row>
    <row r="330" spans="1:6" s="128" customFormat="1" ht="15">
      <c r="A330" s="142"/>
      <c r="B330" s="142"/>
      <c r="C330" s="142"/>
      <c r="D330" s="132"/>
      <c r="E330" s="132"/>
      <c r="F330" s="132"/>
    </row>
    <row r="331" spans="1:6" s="128" customFormat="1" ht="15">
      <c r="A331" s="142"/>
      <c r="B331" s="142"/>
      <c r="C331" s="142"/>
      <c r="D331" s="132"/>
      <c r="E331" s="132"/>
      <c r="F331" s="132"/>
    </row>
    <row r="332" spans="1:6" s="128" customFormat="1" ht="15">
      <c r="A332" s="142"/>
      <c r="B332" s="142"/>
      <c r="C332" s="142"/>
      <c r="D332" s="132"/>
      <c r="E332" s="132"/>
      <c r="F332" s="132"/>
    </row>
    <row r="333" spans="1:6" s="128" customFormat="1" ht="15">
      <c r="A333" s="142"/>
      <c r="B333" s="142"/>
      <c r="C333" s="142"/>
      <c r="D333" s="132"/>
      <c r="E333" s="132"/>
      <c r="F333" s="132"/>
    </row>
    <row r="334" spans="1:6" s="128" customFormat="1" ht="15">
      <c r="A334" s="142"/>
      <c r="B334" s="142"/>
      <c r="C334" s="142"/>
      <c r="D334" s="132"/>
      <c r="E334" s="132"/>
      <c r="F334" s="132"/>
    </row>
    <row r="335" spans="1:6" s="128" customFormat="1" ht="15">
      <c r="A335" s="142"/>
      <c r="B335" s="142"/>
      <c r="C335" s="142"/>
      <c r="D335" s="132"/>
      <c r="E335" s="132"/>
      <c r="F335" s="132"/>
    </row>
    <row r="336" spans="1:6" s="128" customFormat="1" ht="15">
      <c r="A336" s="142"/>
      <c r="B336" s="142"/>
      <c r="C336" s="142"/>
      <c r="D336" s="132"/>
      <c r="E336" s="132"/>
      <c r="F336" s="132"/>
    </row>
    <row r="337" spans="1:6" s="128" customFormat="1" ht="15">
      <c r="A337" s="142"/>
      <c r="B337" s="142"/>
      <c r="C337" s="142"/>
      <c r="D337" s="132"/>
      <c r="E337" s="132"/>
      <c r="F337" s="132"/>
    </row>
    <row r="338" spans="1:6" s="128" customFormat="1" ht="15">
      <c r="A338" s="142"/>
      <c r="B338" s="142"/>
      <c r="C338" s="142"/>
      <c r="D338" s="132"/>
      <c r="E338" s="132"/>
      <c r="F338" s="132"/>
    </row>
    <row r="339" spans="1:6" s="128" customFormat="1" ht="15">
      <c r="A339" s="142"/>
      <c r="B339" s="142"/>
      <c r="C339" s="142"/>
      <c r="D339" s="132"/>
      <c r="E339" s="132"/>
      <c r="F339" s="132"/>
    </row>
    <row r="340" spans="1:6" s="128" customFormat="1" ht="15">
      <c r="A340" s="142"/>
      <c r="B340" s="142"/>
      <c r="C340" s="142"/>
      <c r="D340" s="132"/>
      <c r="E340" s="132"/>
      <c r="F340" s="132"/>
    </row>
    <row r="341" spans="1:6" s="128" customFormat="1" ht="15">
      <c r="A341" s="142"/>
      <c r="B341" s="142"/>
      <c r="C341" s="142"/>
      <c r="D341" s="132"/>
      <c r="E341" s="132"/>
      <c r="F341" s="132"/>
    </row>
    <row r="342" spans="1:6" s="128" customFormat="1" ht="15">
      <c r="A342" s="142"/>
      <c r="B342" s="142"/>
      <c r="C342" s="142"/>
      <c r="D342" s="132"/>
      <c r="E342" s="132"/>
      <c r="F342" s="132"/>
    </row>
    <row r="343" spans="1:6" s="128" customFormat="1" ht="15">
      <c r="A343" s="142"/>
      <c r="B343" s="142"/>
      <c r="C343" s="142"/>
      <c r="D343" s="132"/>
      <c r="E343" s="132"/>
      <c r="F343" s="132"/>
    </row>
    <row r="344" spans="1:6" s="128" customFormat="1" ht="15">
      <c r="A344" s="142"/>
      <c r="B344" s="142"/>
      <c r="C344" s="142"/>
      <c r="D344" s="132"/>
      <c r="E344" s="132"/>
      <c r="F344" s="132"/>
    </row>
    <row r="345" spans="1:6" s="128" customFormat="1" ht="15">
      <c r="A345" s="142"/>
      <c r="B345" s="142"/>
      <c r="C345" s="142"/>
      <c r="D345" s="132"/>
      <c r="E345" s="132"/>
      <c r="F345" s="132"/>
    </row>
    <row r="346" spans="1:6" s="128" customFormat="1" ht="15">
      <c r="A346" s="142"/>
      <c r="B346" s="142"/>
      <c r="C346" s="142"/>
      <c r="D346" s="132"/>
      <c r="E346" s="132"/>
      <c r="F346" s="132"/>
    </row>
    <row r="347" spans="1:6" s="128" customFormat="1" ht="15">
      <c r="A347" s="142"/>
      <c r="B347" s="142"/>
      <c r="C347" s="142"/>
      <c r="D347" s="132"/>
      <c r="E347" s="132"/>
      <c r="F347" s="132"/>
    </row>
    <row r="348" spans="1:6" s="128" customFormat="1" ht="15">
      <c r="A348" s="142"/>
      <c r="B348" s="142"/>
      <c r="C348" s="142"/>
      <c r="D348" s="132"/>
      <c r="E348" s="132"/>
      <c r="F348" s="132"/>
    </row>
    <row r="349" spans="1:6" s="128" customFormat="1" ht="15">
      <c r="A349" s="142"/>
      <c r="B349" s="142"/>
      <c r="C349" s="142"/>
      <c r="D349" s="132"/>
      <c r="E349" s="132"/>
      <c r="F349" s="132"/>
    </row>
    <row r="350" spans="1:6" s="128" customFormat="1" ht="15">
      <c r="A350" s="142"/>
      <c r="B350" s="142"/>
      <c r="C350" s="142"/>
      <c r="D350" s="132"/>
      <c r="E350" s="132"/>
      <c r="F350" s="132"/>
    </row>
    <row r="351" spans="1:6" s="128" customFormat="1" ht="15">
      <c r="A351" s="142"/>
      <c r="B351" s="142"/>
      <c r="C351" s="142"/>
      <c r="D351" s="132"/>
      <c r="E351" s="132"/>
      <c r="F351" s="132"/>
    </row>
    <row r="352" spans="1:6" s="128" customFormat="1" ht="15">
      <c r="A352" s="142"/>
      <c r="B352" s="142"/>
      <c r="C352" s="142"/>
      <c r="D352" s="132"/>
      <c r="E352" s="132"/>
      <c r="F352" s="132"/>
    </row>
    <row r="353" spans="1:6" s="128" customFormat="1" ht="15">
      <c r="A353" s="142"/>
      <c r="B353" s="142"/>
      <c r="C353" s="142"/>
      <c r="D353" s="132"/>
      <c r="E353" s="132"/>
      <c r="F353" s="132"/>
    </row>
    <row r="354" spans="1:6" s="128" customFormat="1" ht="15">
      <c r="A354" s="142"/>
      <c r="B354" s="142"/>
      <c r="C354" s="142"/>
      <c r="D354" s="132"/>
      <c r="E354" s="132"/>
      <c r="F354" s="132"/>
    </row>
    <row r="355" spans="1:6" s="128" customFormat="1" ht="15">
      <c r="A355" s="142"/>
      <c r="B355" s="142"/>
      <c r="C355" s="142"/>
      <c r="D355" s="132"/>
      <c r="E355" s="132"/>
      <c r="F355" s="132"/>
    </row>
    <row r="356" spans="1:6" s="128" customFormat="1" ht="15">
      <c r="A356" s="142"/>
      <c r="B356" s="142"/>
      <c r="C356" s="142"/>
      <c r="D356" s="132"/>
      <c r="E356" s="132"/>
      <c r="F356" s="132"/>
    </row>
    <row r="357" spans="1:6" s="128" customFormat="1" ht="15">
      <c r="A357" s="142"/>
      <c r="B357" s="142"/>
      <c r="C357" s="142"/>
      <c r="D357" s="132"/>
      <c r="E357" s="132"/>
      <c r="F357" s="132"/>
    </row>
    <row r="358" spans="1:6" s="128" customFormat="1" ht="15">
      <c r="A358" s="142"/>
      <c r="B358" s="142"/>
      <c r="C358" s="142"/>
      <c r="D358" s="132"/>
      <c r="E358" s="132"/>
      <c r="F358" s="132"/>
    </row>
    <row r="359" spans="1:6" s="128" customFormat="1" ht="15">
      <c r="A359" s="142"/>
      <c r="B359" s="142"/>
      <c r="C359" s="142"/>
      <c r="D359" s="132"/>
      <c r="E359" s="132"/>
      <c r="F359" s="132"/>
    </row>
    <row r="360" spans="1:6" s="128" customFormat="1" ht="15">
      <c r="A360" s="142"/>
      <c r="B360" s="142"/>
      <c r="C360" s="142"/>
      <c r="D360" s="132"/>
      <c r="E360" s="132"/>
      <c r="F360" s="132"/>
    </row>
    <row r="361" spans="1:6" s="128" customFormat="1" ht="15">
      <c r="A361" s="142"/>
      <c r="B361" s="142"/>
      <c r="C361" s="142"/>
      <c r="D361" s="132"/>
      <c r="E361" s="132"/>
      <c r="F361" s="132"/>
    </row>
    <row r="362" spans="1:6" s="128" customFormat="1" ht="15">
      <c r="A362" s="142"/>
      <c r="B362" s="142"/>
      <c r="C362" s="142"/>
      <c r="D362" s="132"/>
      <c r="E362" s="132"/>
      <c r="F362" s="132"/>
    </row>
    <row r="363" spans="1:6" s="128" customFormat="1" ht="15">
      <c r="A363" s="142"/>
      <c r="B363" s="142"/>
      <c r="C363" s="142"/>
      <c r="D363" s="132"/>
      <c r="E363" s="132"/>
      <c r="F363" s="132"/>
    </row>
    <row r="364" spans="1:6" s="128" customFormat="1" ht="15">
      <c r="A364" s="142"/>
      <c r="B364" s="142"/>
      <c r="C364" s="142"/>
      <c r="D364" s="132"/>
      <c r="E364" s="132"/>
      <c r="F364" s="132"/>
    </row>
    <row r="365" spans="1:6" s="128" customFormat="1" ht="15">
      <c r="A365" s="142"/>
      <c r="B365" s="142"/>
      <c r="C365" s="142"/>
      <c r="D365" s="132"/>
      <c r="E365" s="132"/>
      <c r="F365" s="132"/>
    </row>
    <row r="366" spans="1:6" s="128" customFormat="1" ht="15">
      <c r="A366" s="142"/>
      <c r="B366" s="142"/>
      <c r="C366" s="142"/>
      <c r="D366" s="132"/>
      <c r="E366" s="132"/>
      <c r="F366" s="132"/>
    </row>
    <row r="367" spans="1:6" s="128" customFormat="1" ht="15">
      <c r="A367" s="142"/>
      <c r="B367" s="142"/>
      <c r="C367" s="142"/>
      <c r="D367" s="132"/>
      <c r="E367" s="132"/>
      <c r="F367" s="132"/>
    </row>
    <row r="368" spans="1:6" s="128" customFormat="1" ht="15">
      <c r="A368" s="142"/>
      <c r="B368" s="142"/>
      <c r="C368" s="142"/>
      <c r="D368" s="132"/>
      <c r="E368" s="132"/>
      <c r="F368" s="132"/>
    </row>
    <row r="369" spans="1:6" s="128" customFormat="1" ht="15">
      <c r="A369" s="142"/>
      <c r="B369" s="142"/>
      <c r="C369" s="142"/>
      <c r="D369" s="132"/>
      <c r="E369" s="132"/>
      <c r="F369" s="132"/>
    </row>
    <row r="370" spans="1:6" s="128" customFormat="1" ht="15">
      <c r="A370" s="142"/>
      <c r="B370" s="142"/>
      <c r="C370" s="142"/>
      <c r="D370" s="132"/>
      <c r="E370" s="132"/>
      <c r="F370" s="132"/>
    </row>
    <row r="371" spans="1:6" s="128" customFormat="1" ht="15">
      <c r="A371" s="142"/>
      <c r="B371" s="142"/>
      <c r="C371" s="142"/>
      <c r="D371" s="132"/>
      <c r="E371" s="132"/>
      <c r="F371" s="132"/>
    </row>
    <row r="372" spans="1:6" s="128" customFormat="1" ht="15">
      <c r="A372" s="142"/>
      <c r="B372" s="142"/>
      <c r="C372" s="142"/>
      <c r="D372" s="132"/>
      <c r="E372" s="132"/>
      <c r="F372" s="132"/>
    </row>
    <row r="373" spans="1:6" s="128" customFormat="1" ht="15">
      <c r="A373" s="142"/>
      <c r="B373" s="142"/>
      <c r="C373" s="142"/>
      <c r="D373" s="132"/>
      <c r="E373" s="132"/>
      <c r="F373" s="132"/>
    </row>
    <row r="374" spans="1:6" s="128" customFormat="1" ht="15">
      <c r="A374" s="142"/>
      <c r="B374" s="142"/>
      <c r="C374" s="142"/>
      <c r="D374" s="132"/>
      <c r="E374" s="132"/>
      <c r="F374" s="132"/>
    </row>
    <row r="375" spans="1:6" s="128" customFormat="1" ht="15">
      <c r="A375" s="142"/>
      <c r="B375" s="142"/>
      <c r="C375" s="142"/>
      <c r="D375" s="132"/>
      <c r="E375" s="132"/>
      <c r="F375" s="132"/>
    </row>
    <row r="376" spans="1:6" s="128" customFormat="1" ht="15">
      <c r="A376" s="142"/>
      <c r="B376" s="142"/>
      <c r="C376" s="142"/>
      <c r="D376" s="132"/>
      <c r="E376" s="132"/>
      <c r="F376" s="132"/>
    </row>
    <row r="377" spans="1:6" s="128" customFormat="1" ht="15">
      <c r="A377" s="142"/>
      <c r="B377" s="142"/>
      <c r="C377" s="142"/>
      <c r="D377" s="132"/>
      <c r="E377" s="132"/>
      <c r="F377" s="132"/>
    </row>
    <row r="378" spans="1:6" s="128" customFormat="1" ht="15">
      <c r="A378" s="142"/>
      <c r="B378" s="142"/>
      <c r="C378" s="142"/>
      <c r="D378" s="132"/>
      <c r="E378" s="132"/>
      <c r="F378" s="132"/>
    </row>
    <row r="379" spans="1:6" s="128" customFormat="1" ht="15">
      <c r="A379" s="142"/>
      <c r="B379" s="142"/>
      <c r="C379" s="142"/>
      <c r="D379" s="132"/>
      <c r="E379" s="132"/>
      <c r="F379" s="132"/>
    </row>
    <row r="380" spans="1:6" s="128" customFormat="1" ht="15">
      <c r="A380" s="142"/>
      <c r="B380" s="142"/>
      <c r="C380" s="142"/>
      <c r="D380" s="132"/>
      <c r="E380" s="132"/>
      <c r="F380" s="132"/>
    </row>
    <row r="381" spans="1:6" s="128" customFormat="1" ht="15">
      <c r="A381" s="142"/>
      <c r="B381" s="142"/>
      <c r="C381" s="142"/>
      <c r="D381" s="132"/>
      <c r="E381" s="132"/>
      <c r="F381" s="132"/>
    </row>
    <row r="382" spans="1:6" s="128" customFormat="1" ht="15">
      <c r="A382" s="142"/>
      <c r="B382" s="142"/>
      <c r="C382" s="142"/>
      <c r="D382" s="132"/>
      <c r="E382" s="132"/>
      <c r="F382" s="132"/>
    </row>
    <row r="383" spans="1:6" s="128" customFormat="1" ht="15">
      <c r="A383" s="142"/>
      <c r="B383" s="142"/>
      <c r="C383" s="142"/>
      <c r="D383" s="132"/>
      <c r="E383" s="132"/>
      <c r="F383" s="132"/>
    </row>
    <row r="384" spans="1:6" s="128" customFormat="1" ht="15">
      <c r="A384" s="142"/>
      <c r="B384" s="142"/>
      <c r="C384" s="142"/>
      <c r="D384" s="132"/>
      <c r="E384" s="132"/>
      <c r="F384" s="132"/>
    </row>
    <row r="385" spans="1:6" s="128" customFormat="1" ht="15">
      <c r="A385" s="142"/>
      <c r="B385" s="142"/>
      <c r="C385" s="142"/>
      <c r="D385" s="132"/>
      <c r="E385" s="132"/>
      <c r="F385" s="132"/>
    </row>
    <row r="386" spans="1:6" s="128" customFormat="1" ht="15">
      <c r="A386" s="142"/>
      <c r="B386" s="142"/>
      <c r="C386" s="142"/>
      <c r="D386" s="132"/>
      <c r="E386" s="132"/>
      <c r="F386" s="132"/>
    </row>
    <row r="387" spans="1:6" s="128" customFormat="1" ht="15">
      <c r="A387" s="142"/>
      <c r="B387" s="142"/>
      <c r="C387" s="142"/>
      <c r="D387" s="132"/>
      <c r="E387" s="132"/>
      <c r="F387" s="132"/>
    </row>
    <row r="388" spans="1:6" s="128" customFormat="1" ht="15">
      <c r="A388" s="142"/>
      <c r="B388" s="142"/>
      <c r="C388" s="142"/>
      <c r="D388" s="132"/>
      <c r="E388" s="132"/>
      <c r="F388" s="132"/>
    </row>
    <row r="389" spans="1:6" s="128" customFormat="1" ht="15">
      <c r="A389" s="142"/>
      <c r="B389" s="142"/>
      <c r="C389" s="142"/>
      <c r="D389" s="132"/>
      <c r="E389" s="132"/>
      <c r="F389" s="132"/>
    </row>
    <row r="390" spans="1:6" s="128" customFormat="1" ht="15">
      <c r="A390" s="142"/>
      <c r="B390" s="142"/>
      <c r="C390" s="142"/>
      <c r="D390" s="132"/>
      <c r="E390" s="132"/>
      <c r="F390" s="132"/>
    </row>
    <row r="391" spans="1:6" s="128" customFormat="1" ht="15">
      <c r="A391" s="142"/>
      <c r="B391" s="142"/>
      <c r="C391" s="142"/>
      <c r="D391" s="132"/>
      <c r="E391" s="132"/>
      <c r="F391" s="132"/>
    </row>
    <row r="392" spans="1:6" s="128" customFormat="1" ht="15">
      <c r="A392" s="142"/>
      <c r="B392" s="142"/>
      <c r="C392" s="142"/>
      <c r="D392" s="132"/>
      <c r="E392" s="132"/>
      <c r="F392" s="132"/>
    </row>
    <row r="393" spans="1:6" s="128" customFormat="1" ht="15">
      <c r="A393" s="142"/>
      <c r="B393" s="142"/>
      <c r="C393" s="142"/>
      <c r="D393" s="132"/>
      <c r="E393" s="132"/>
      <c r="F393" s="132"/>
    </row>
    <row r="394" spans="1:6" s="128" customFormat="1" ht="15">
      <c r="A394" s="142"/>
      <c r="B394" s="142"/>
      <c r="C394" s="142"/>
      <c r="D394" s="132"/>
      <c r="E394" s="132"/>
      <c r="F394" s="132"/>
    </row>
    <row r="395" spans="1:6" s="128" customFormat="1" ht="15">
      <c r="A395" s="142"/>
      <c r="B395" s="142"/>
      <c r="C395" s="142"/>
      <c r="D395" s="132"/>
      <c r="E395" s="132"/>
      <c r="F395" s="132"/>
    </row>
    <row r="396" spans="1:6" s="128" customFormat="1" ht="15">
      <c r="A396" s="142"/>
      <c r="B396" s="142"/>
      <c r="C396" s="142"/>
      <c r="D396" s="132"/>
      <c r="E396" s="132"/>
      <c r="F396" s="132"/>
    </row>
    <row r="397" spans="1:6" s="128" customFormat="1" ht="15">
      <c r="A397" s="142"/>
      <c r="B397" s="142"/>
      <c r="C397" s="142"/>
      <c r="D397" s="132"/>
      <c r="E397" s="132"/>
      <c r="F397" s="132"/>
    </row>
    <row r="398" spans="1:6" s="128" customFormat="1" ht="15">
      <c r="A398" s="142"/>
      <c r="B398" s="142"/>
      <c r="C398" s="142"/>
      <c r="D398" s="132"/>
      <c r="E398" s="132"/>
      <c r="F398" s="132"/>
    </row>
    <row r="399" spans="1:6" s="128" customFormat="1" ht="15">
      <c r="A399" s="142"/>
      <c r="B399" s="142"/>
      <c r="C399" s="142"/>
      <c r="D399" s="132"/>
      <c r="E399" s="132"/>
      <c r="F399" s="132"/>
    </row>
    <row r="400" spans="1:6" s="128" customFormat="1" ht="15">
      <c r="A400" s="142"/>
      <c r="B400" s="142"/>
      <c r="C400" s="142"/>
      <c r="D400" s="132"/>
      <c r="E400" s="132"/>
      <c r="F400" s="132"/>
    </row>
    <row r="401" spans="1:6" s="128" customFormat="1" ht="15">
      <c r="A401" s="142"/>
      <c r="B401" s="142"/>
      <c r="C401" s="142"/>
      <c r="D401" s="132"/>
      <c r="E401" s="132"/>
      <c r="F401" s="132"/>
    </row>
    <row r="402" spans="1:6" s="128" customFormat="1" ht="15">
      <c r="A402" s="142"/>
      <c r="B402" s="142"/>
      <c r="C402" s="142"/>
      <c r="D402" s="132"/>
      <c r="E402" s="132"/>
      <c r="F402" s="132"/>
    </row>
    <row r="403" spans="1:6" s="128" customFormat="1" ht="15">
      <c r="A403" s="142"/>
      <c r="B403" s="142"/>
      <c r="C403" s="142"/>
      <c r="D403" s="132"/>
      <c r="E403" s="132"/>
      <c r="F403" s="132"/>
    </row>
    <row r="404" spans="1:6" s="128" customFormat="1" ht="15">
      <c r="A404" s="142"/>
      <c r="B404" s="142"/>
      <c r="C404" s="142"/>
      <c r="D404" s="132"/>
      <c r="E404" s="132"/>
      <c r="F404" s="132"/>
    </row>
    <row r="405" spans="1:6" s="128" customFormat="1" ht="15">
      <c r="A405" s="142"/>
      <c r="B405" s="142"/>
      <c r="C405" s="142"/>
      <c r="D405" s="132"/>
      <c r="E405" s="132"/>
      <c r="F405" s="132"/>
    </row>
    <row r="406" spans="1:6" s="128" customFormat="1" ht="15">
      <c r="A406" s="142"/>
      <c r="B406" s="142"/>
      <c r="C406" s="142"/>
      <c r="D406" s="132"/>
      <c r="E406" s="132"/>
      <c r="F406" s="132"/>
    </row>
    <row r="407" spans="1:6" s="128" customFormat="1" ht="15">
      <c r="A407" s="142"/>
      <c r="B407" s="142"/>
      <c r="C407" s="142"/>
      <c r="D407" s="132"/>
      <c r="E407" s="132"/>
      <c r="F407" s="132"/>
    </row>
    <row r="408" spans="1:6" s="128" customFormat="1" ht="15">
      <c r="A408" s="142"/>
      <c r="B408" s="142"/>
      <c r="C408" s="142"/>
      <c r="D408" s="132"/>
      <c r="E408" s="132"/>
      <c r="F408" s="132"/>
    </row>
    <row r="409" spans="1:6" s="128" customFormat="1" ht="15">
      <c r="A409" s="142"/>
      <c r="B409" s="142"/>
      <c r="C409" s="142"/>
      <c r="D409" s="132"/>
      <c r="E409" s="132"/>
      <c r="F409" s="132"/>
    </row>
    <row r="410" spans="1:6" s="128" customFormat="1" ht="15">
      <c r="A410" s="142"/>
      <c r="B410" s="142"/>
      <c r="C410" s="142"/>
      <c r="D410" s="132"/>
      <c r="E410" s="132"/>
      <c r="F410" s="132"/>
    </row>
    <row r="411" spans="1:6" s="128" customFormat="1" ht="15">
      <c r="A411" s="142"/>
      <c r="B411" s="142"/>
      <c r="C411" s="142"/>
      <c r="D411" s="132"/>
      <c r="E411" s="132"/>
      <c r="F411" s="132"/>
    </row>
    <row r="412" spans="1:6" s="128" customFormat="1" ht="15">
      <c r="A412" s="142"/>
      <c r="B412" s="142"/>
      <c r="C412" s="142"/>
      <c r="D412" s="132"/>
      <c r="E412" s="132"/>
      <c r="F412" s="132"/>
    </row>
    <row r="413" spans="1:6" s="128" customFormat="1" ht="15">
      <c r="A413" s="142"/>
      <c r="B413" s="142"/>
      <c r="C413" s="142"/>
      <c r="D413" s="132"/>
      <c r="E413" s="132"/>
      <c r="F413" s="132"/>
    </row>
    <row r="414" spans="1:6" s="128" customFormat="1" ht="15">
      <c r="A414" s="142"/>
      <c r="B414" s="142"/>
      <c r="C414" s="142"/>
      <c r="D414" s="132"/>
      <c r="E414" s="132"/>
      <c r="F414" s="132"/>
    </row>
    <row r="415" spans="1:6" s="128" customFormat="1" ht="15">
      <c r="A415" s="142"/>
      <c r="B415" s="142"/>
      <c r="C415" s="142"/>
      <c r="D415" s="132"/>
      <c r="E415" s="132"/>
      <c r="F415" s="132"/>
    </row>
    <row r="416" spans="1:6" s="128" customFormat="1" ht="15">
      <c r="A416" s="142"/>
      <c r="B416" s="142"/>
      <c r="C416" s="142"/>
      <c r="D416" s="132"/>
      <c r="E416" s="132"/>
      <c r="F416" s="132"/>
    </row>
    <row r="417" spans="1:6" s="128" customFormat="1" ht="15">
      <c r="A417" s="142"/>
      <c r="B417" s="142"/>
      <c r="C417" s="142"/>
      <c r="D417" s="132"/>
      <c r="E417" s="132"/>
      <c r="F417" s="132"/>
    </row>
    <row r="418" spans="1:6" s="128" customFormat="1" ht="15">
      <c r="A418" s="142"/>
      <c r="B418" s="142"/>
      <c r="C418" s="142"/>
      <c r="D418" s="132"/>
      <c r="E418" s="132"/>
      <c r="F418" s="132"/>
    </row>
    <row r="419" spans="1:6" s="128" customFormat="1" ht="15">
      <c r="A419" s="142"/>
      <c r="B419" s="142"/>
      <c r="C419" s="142"/>
      <c r="D419" s="132"/>
      <c r="E419" s="132"/>
      <c r="F419" s="132"/>
    </row>
    <row r="420" spans="1:6" s="128" customFormat="1" ht="15">
      <c r="A420" s="142"/>
      <c r="B420" s="142"/>
      <c r="C420" s="142"/>
      <c r="D420" s="132"/>
      <c r="E420" s="132"/>
      <c r="F420" s="132"/>
    </row>
    <row r="421" spans="1:6" s="128" customFormat="1" ht="15">
      <c r="A421" s="142"/>
      <c r="B421" s="142"/>
      <c r="C421" s="142"/>
      <c r="D421" s="132"/>
      <c r="E421" s="132"/>
      <c r="F421" s="132"/>
    </row>
    <row r="422" spans="1:6" s="128" customFormat="1" ht="15">
      <c r="A422" s="142"/>
      <c r="B422" s="142"/>
      <c r="C422" s="142"/>
      <c r="D422" s="132"/>
      <c r="E422" s="132"/>
      <c r="F422" s="132"/>
    </row>
    <row r="423" spans="1:6" s="128" customFormat="1" ht="15">
      <c r="A423" s="142"/>
      <c r="B423" s="142"/>
      <c r="C423" s="142"/>
      <c r="D423" s="132"/>
      <c r="E423" s="132"/>
      <c r="F423" s="132"/>
    </row>
    <row r="424" spans="1:6" s="128" customFormat="1" ht="15">
      <c r="A424" s="142"/>
      <c r="B424" s="142"/>
      <c r="C424" s="142"/>
      <c r="D424" s="132"/>
      <c r="E424" s="132"/>
      <c r="F424" s="132"/>
    </row>
    <row r="425" spans="1:6" s="128" customFormat="1" ht="15">
      <c r="A425" s="142"/>
      <c r="B425" s="142"/>
      <c r="C425" s="142"/>
      <c r="D425" s="132"/>
      <c r="E425" s="132"/>
      <c r="F425" s="132"/>
    </row>
    <row r="426" spans="1:6" s="128" customFormat="1" ht="15">
      <c r="A426" s="142"/>
      <c r="B426" s="142"/>
      <c r="C426" s="142"/>
      <c r="D426" s="132"/>
      <c r="E426" s="132"/>
      <c r="F426" s="132"/>
    </row>
    <row r="427" spans="1:6" s="128" customFormat="1" ht="15">
      <c r="A427" s="142"/>
      <c r="B427" s="142"/>
      <c r="C427" s="142"/>
      <c r="D427" s="132"/>
      <c r="E427" s="132"/>
      <c r="F427" s="132"/>
    </row>
    <row r="428" spans="1:6" s="128" customFormat="1" ht="15">
      <c r="A428" s="142"/>
      <c r="B428" s="142"/>
      <c r="C428" s="142"/>
      <c r="D428" s="132"/>
      <c r="E428" s="132"/>
      <c r="F428" s="132"/>
    </row>
    <row r="429" spans="1:6" s="128" customFormat="1" ht="15">
      <c r="A429" s="142"/>
      <c r="B429" s="142"/>
      <c r="C429" s="142"/>
      <c r="D429" s="132"/>
      <c r="E429" s="132"/>
      <c r="F429" s="132"/>
    </row>
    <row r="430" spans="1:6" s="128" customFormat="1" ht="15">
      <c r="A430" s="142"/>
      <c r="B430" s="142"/>
      <c r="C430" s="142"/>
      <c r="D430" s="132"/>
      <c r="E430" s="132"/>
      <c r="F430" s="132"/>
    </row>
    <row r="431" spans="1:6" s="128" customFormat="1" ht="15">
      <c r="A431" s="142"/>
      <c r="B431" s="142"/>
      <c r="C431" s="142"/>
      <c r="D431" s="132"/>
      <c r="E431" s="132"/>
      <c r="F431" s="132"/>
    </row>
    <row r="432" spans="1:6" s="128" customFormat="1" ht="15">
      <c r="A432" s="142"/>
      <c r="B432" s="142"/>
      <c r="C432" s="142"/>
      <c r="D432" s="132"/>
      <c r="E432" s="132"/>
      <c r="F432" s="132"/>
    </row>
    <row r="433" spans="1:6" s="128" customFormat="1" ht="15">
      <c r="A433" s="142"/>
      <c r="B433" s="142"/>
      <c r="C433" s="142"/>
      <c r="D433" s="132"/>
      <c r="E433" s="132"/>
      <c r="F433" s="132"/>
    </row>
    <row r="434" spans="1:6" s="128" customFormat="1" ht="15">
      <c r="A434" s="142"/>
      <c r="B434" s="142"/>
      <c r="C434" s="142"/>
      <c r="D434" s="132"/>
      <c r="E434" s="132"/>
      <c r="F434" s="132"/>
    </row>
    <row r="435" spans="1:6" s="128" customFormat="1" ht="15">
      <c r="A435" s="142"/>
      <c r="B435" s="142"/>
      <c r="C435" s="142"/>
      <c r="D435" s="132"/>
      <c r="E435" s="132"/>
      <c r="F435" s="132"/>
    </row>
    <row r="436" spans="1:6" s="128" customFormat="1" ht="15">
      <c r="A436" s="142"/>
      <c r="B436" s="142"/>
      <c r="C436" s="142"/>
      <c r="D436" s="132"/>
      <c r="E436" s="132"/>
      <c r="F436" s="132"/>
    </row>
    <row r="437" spans="1:6" s="128" customFormat="1" ht="15">
      <c r="A437" s="142"/>
      <c r="B437" s="142"/>
      <c r="C437" s="142"/>
      <c r="D437" s="132"/>
      <c r="E437" s="132"/>
      <c r="F437" s="132"/>
    </row>
    <row r="438" spans="1:6" s="128" customFormat="1" ht="15">
      <c r="A438" s="142"/>
      <c r="B438" s="142"/>
      <c r="C438" s="142"/>
      <c r="D438" s="132"/>
      <c r="E438" s="132"/>
      <c r="F438" s="132"/>
    </row>
    <row r="439" spans="1:6" s="128" customFormat="1" ht="15">
      <c r="A439" s="142"/>
      <c r="B439" s="142"/>
      <c r="C439" s="142"/>
      <c r="D439" s="132"/>
      <c r="E439" s="132"/>
      <c r="F439" s="132"/>
    </row>
    <row r="440" spans="1:6" s="128" customFormat="1" ht="15">
      <c r="A440" s="142"/>
      <c r="B440" s="142"/>
      <c r="C440" s="142"/>
      <c r="D440" s="132"/>
      <c r="E440" s="132"/>
      <c r="F440" s="132"/>
    </row>
    <row r="441" spans="1:6" s="128" customFormat="1" ht="15">
      <c r="A441" s="142"/>
      <c r="B441" s="142"/>
      <c r="C441" s="142"/>
      <c r="D441" s="132"/>
      <c r="E441" s="132"/>
      <c r="F441" s="132"/>
    </row>
    <row r="442" spans="1:6" s="128" customFormat="1" ht="15">
      <c r="A442" s="142"/>
      <c r="B442" s="142"/>
      <c r="C442" s="142"/>
      <c r="D442" s="132"/>
      <c r="E442" s="132"/>
      <c r="F442" s="132"/>
    </row>
    <row r="443" spans="1:6" s="128" customFormat="1" ht="15">
      <c r="A443" s="142"/>
      <c r="B443" s="142"/>
      <c r="C443" s="142"/>
      <c r="D443" s="132"/>
      <c r="E443" s="132"/>
      <c r="F443" s="132"/>
    </row>
    <row r="444" spans="1:6" s="128" customFormat="1" ht="15">
      <c r="A444" s="142"/>
      <c r="B444" s="142"/>
      <c r="C444" s="142"/>
      <c r="D444" s="132"/>
      <c r="E444" s="132"/>
      <c r="F444" s="132"/>
    </row>
    <row r="445" spans="1:6" s="128" customFormat="1" ht="15">
      <c r="A445" s="142"/>
      <c r="B445" s="142"/>
      <c r="C445" s="142"/>
      <c r="D445" s="132"/>
      <c r="E445" s="132"/>
      <c r="F445" s="132"/>
    </row>
    <row r="446" spans="1:6" s="128" customFormat="1" ht="15">
      <c r="A446" s="142"/>
      <c r="B446" s="142"/>
      <c r="C446" s="142"/>
      <c r="D446" s="132"/>
      <c r="E446" s="132"/>
      <c r="F446" s="132"/>
    </row>
    <row r="447" spans="1:6" s="128" customFormat="1" ht="15">
      <c r="A447" s="142"/>
      <c r="B447" s="142"/>
      <c r="C447" s="142"/>
      <c r="D447" s="132"/>
      <c r="E447" s="132"/>
      <c r="F447" s="132"/>
    </row>
    <row r="448" spans="1:6" s="128" customFormat="1" ht="15">
      <c r="A448" s="142"/>
      <c r="B448" s="142"/>
      <c r="C448" s="142"/>
      <c r="D448" s="132"/>
      <c r="E448" s="132"/>
      <c r="F448" s="132"/>
    </row>
    <row r="449" spans="1:6" s="128" customFormat="1" ht="15">
      <c r="A449" s="142"/>
      <c r="B449" s="142"/>
      <c r="C449" s="142"/>
      <c r="D449" s="132"/>
      <c r="E449" s="132"/>
      <c r="F449" s="132"/>
    </row>
    <row r="450" spans="1:6" s="128" customFormat="1" ht="15">
      <c r="A450" s="142"/>
      <c r="B450" s="142"/>
      <c r="C450" s="142"/>
      <c r="D450" s="132"/>
      <c r="E450" s="132"/>
      <c r="F450" s="132"/>
    </row>
    <row r="451" spans="1:6" s="128" customFormat="1" ht="15">
      <c r="A451" s="142"/>
      <c r="B451" s="142"/>
      <c r="C451" s="142"/>
      <c r="D451" s="132"/>
      <c r="E451" s="132"/>
      <c r="F451" s="132"/>
    </row>
    <row r="452" spans="1:6" s="128" customFormat="1" ht="15">
      <c r="A452" s="142"/>
      <c r="B452" s="142"/>
      <c r="C452" s="142"/>
      <c r="D452" s="132"/>
      <c r="E452" s="132"/>
      <c r="F452" s="132"/>
    </row>
    <row r="453" spans="1:6" s="128" customFormat="1" ht="15">
      <c r="A453" s="142"/>
      <c r="B453" s="142"/>
      <c r="C453" s="142"/>
      <c r="D453" s="132"/>
      <c r="E453" s="132"/>
      <c r="F453" s="132"/>
    </row>
    <row r="454" spans="1:6" s="128" customFormat="1" ht="15">
      <c r="A454" s="142"/>
      <c r="B454" s="142"/>
      <c r="C454" s="142"/>
      <c r="D454" s="132"/>
      <c r="E454" s="132"/>
      <c r="F454" s="132"/>
    </row>
    <row r="455" spans="1:6" s="128" customFormat="1" ht="15">
      <c r="A455" s="142"/>
      <c r="B455" s="142"/>
      <c r="C455" s="142"/>
      <c r="D455" s="132"/>
      <c r="E455" s="132"/>
      <c r="F455" s="132"/>
    </row>
    <row r="456" spans="1:6" s="128" customFormat="1" ht="15">
      <c r="A456" s="142"/>
      <c r="B456" s="142"/>
      <c r="C456" s="142"/>
      <c r="D456" s="132"/>
      <c r="E456" s="132"/>
      <c r="F456" s="132"/>
    </row>
    <row r="457" spans="1:6" s="128" customFormat="1" ht="15">
      <c r="A457" s="142"/>
      <c r="B457" s="142"/>
      <c r="C457" s="142"/>
      <c r="D457" s="132"/>
      <c r="E457" s="132"/>
      <c r="F457" s="132"/>
    </row>
    <row r="458" spans="1:6" s="128" customFormat="1" ht="15">
      <c r="A458" s="142"/>
      <c r="B458" s="142"/>
      <c r="C458" s="142"/>
      <c r="D458" s="132"/>
      <c r="E458" s="132"/>
      <c r="F458" s="132"/>
    </row>
    <row r="459" spans="1:6" s="128" customFormat="1" ht="15">
      <c r="A459" s="142"/>
      <c r="B459" s="142"/>
      <c r="C459" s="142"/>
      <c r="D459" s="132"/>
      <c r="E459" s="132"/>
      <c r="F459" s="132"/>
    </row>
    <row r="460" spans="1:6" s="128" customFormat="1" ht="15">
      <c r="A460" s="142"/>
      <c r="B460" s="142"/>
      <c r="C460" s="142"/>
      <c r="D460" s="132"/>
      <c r="E460" s="132"/>
      <c r="F460" s="132"/>
    </row>
    <row r="461" spans="1:6" s="128" customFormat="1" ht="15">
      <c r="A461" s="142"/>
      <c r="B461" s="142"/>
      <c r="C461" s="142"/>
      <c r="D461" s="132"/>
      <c r="E461" s="132"/>
      <c r="F461" s="132"/>
    </row>
    <row r="462" spans="1:6" s="128" customFormat="1" ht="15">
      <c r="A462" s="142"/>
      <c r="B462" s="142"/>
      <c r="C462" s="142"/>
      <c r="D462" s="132"/>
      <c r="E462" s="132"/>
      <c r="F462" s="132"/>
    </row>
    <row r="463" spans="1:6" s="128" customFormat="1" ht="15">
      <c r="A463" s="142"/>
      <c r="B463" s="142"/>
      <c r="C463" s="142"/>
      <c r="D463" s="132"/>
      <c r="E463" s="132"/>
      <c r="F463" s="132"/>
    </row>
    <row r="464" spans="1:6" s="128" customFormat="1" ht="15">
      <c r="A464" s="142"/>
      <c r="B464" s="142"/>
      <c r="C464" s="142"/>
      <c r="D464" s="132"/>
      <c r="E464" s="132"/>
      <c r="F464" s="132"/>
    </row>
    <row r="465" spans="1:6" s="128" customFormat="1" ht="15">
      <c r="A465" s="142"/>
      <c r="B465" s="142"/>
      <c r="C465" s="142"/>
      <c r="D465" s="132"/>
      <c r="E465" s="132"/>
      <c r="F465" s="132"/>
    </row>
    <row r="466" spans="1:6" s="128" customFormat="1" ht="15">
      <c r="A466" s="142"/>
      <c r="B466" s="142"/>
      <c r="C466" s="142"/>
      <c r="D466" s="132"/>
      <c r="E466" s="132"/>
      <c r="F466" s="132"/>
    </row>
    <row r="467" spans="1:6" s="128" customFormat="1" ht="15">
      <c r="A467" s="142"/>
      <c r="B467" s="142"/>
      <c r="C467" s="142"/>
      <c r="D467" s="132"/>
      <c r="E467" s="132"/>
      <c r="F467" s="132"/>
    </row>
    <row r="468" spans="1:6" s="128" customFormat="1" ht="15">
      <c r="A468" s="142"/>
      <c r="B468" s="142"/>
      <c r="C468" s="142"/>
      <c r="D468" s="132"/>
      <c r="E468" s="132"/>
      <c r="F468" s="132"/>
    </row>
    <row r="469" spans="1:6" s="128" customFormat="1" ht="15">
      <c r="A469" s="142"/>
      <c r="B469" s="142"/>
      <c r="C469" s="142"/>
      <c r="D469" s="132"/>
      <c r="E469" s="132"/>
      <c r="F469" s="132"/>
    </row>
    <row r="470" spans="1:6" s="128" customFormat="1" ht="15">
      <c r="A470" s="142"/>
      <c r="B470" s="142"/>
      <c r="C470" s="142"/>
      <c r="D470" s="132"/>
      <c r="E470" s="132"/>
      <c r="F470" s="132"/>
    </row>
    <row r="471" spans="1:6" s="128" customFormat="1" ht="15">
      <c r="A471" s="142"/>
      <c r="B471" s="142"/>
      <c r="C471" s="142"/>
      <c r="D471" s="132"/>
      <c r="E471" s="132"/>
      <c r="F471" s="132"/>
    </row>
    <row r="472" spans="1:6" s="128" customFormat="1" ht="15">
      <c r="A472" s="142"/>
      <c r="B472" s="142"/>
      <c r="C472" s="142"/>
      <c r="D472" s="132"/>
      <c r="E472" s="132"/>
      <c r="F472" s="132"/>
    </row>
    <row r="473" spans="1:6" s="128" customFormat="1" ht="15">
      <c r="A473" s="142"/>
      <c r="B473" s="142"/>
      <c r="C473" s="142"/>
      <c r="D473" s="132"/>
      <c r="E473" s="132"/>
      <c r="F473" s="132"/>
    </row>
    <row r="474" spans="1:6" s="128" customFormat="1" ht="15">
      <c r="A474" s="142"/>
      <c r="B474" s="142"/>
      <c r="C474" s="142"/>
      <c r="D474" s="132"/>
      <c r="E474" s="132"/>
      <c r="F474" s="132"/>
    </row>
    <row r="475" spans="1:6" s="128" customFormat="1" ht="15">
      <c r="A475" s="142"/>
      <c r="B475" s="142"/>
      <c r="C475" s="142"/>
      <c r="D475" s="132"/>
      <c r="E475" s="132"/>
      <c r="F475" s="132"/>
    </row>
    <row r="476" spans="1:6" s="128" customFormat="1" ht="15">
      <c r="A476" s="142"/>
      <c r="B476" s="142"/>
      <c r="C476" s="142"/>
      <c r="D476" s="132"/>
      <c r="E476" s="132"/>
      <c r="F476" s="132"/>
    </row>
    <row r="477" spans="1:6" s="128" customFormat="1" ht="15">
      <c r="A477" s="142"/>
      <c r="B477" s="142"/>
      <c r="C477" s="142"/>
      <c r="D477" s="132"/>
      <c r="E477" s="132"/>
      <c r="F477" s="132"/>
    </row>
    <row r="478" spans="1:6" s="128" customFormat="1" ht="15">
      <c r="A478" s="142"/>
      <c r="B478" s="142"/>
      <c r="C478" s="142"/>
      <c r="D478" s="132"/>
      <c r="E478" s="132"/>
      <c r="F478" s="132"/>
    </row>
    <row r="479" spans="1:6" s="128" customFormat="1" ht="15">
      <c r="A479" s="142"/>
      <c r="B479" s="142"/>
      <c r="C479" s="142"/>
      <c r="D479" s="132"/>
      <c r="E479" s="132"/>
      <c r="F479" s="132"/>
    </row>
    <row r="480" spans="1:6" s="128" customFormat="1" ht="15">
      <c r="A480" s="142"/>
      <c r="B480" s="142"/>
      <c r="C480" s="142"/>
      <c r="D480" s="132"/>
      <c r="E480" s="132"/>
      <c r="F480" s="132"/>
    </row>
    <row r="481" spans="1:6" s="128" customFormat="1" ht="15">
      <c r="A481" s="142"/>
      <c r="B481" s="142"/>
      <c r="C481" s="142"/>
      <c r="D481" s="132"/>
      <c r="E481" s="132"/>
      <c r="F481" s="132"/>
    </row>
    <row r="482" spans="1:6" s="128" customFormat="1" ht="15">
      <c r="A482" s="142"/>
      <c r="B482" s="142"/>
      <c r="C482" s="142"/>
      <c r="D482" s="132"/>
      <c r="E482" s="132"/>
      <c r="F482" s="132"/>
    </row>
    <row r="483" spans="1:6" s="128" customFormat="1" ht="15">
      <c r="A483" s="142"/>
      <c r="B483" s="142"/>
      <c r="C483" s="142"/>
      <c r="D483" s="132"/>
      <c r="E483" s="132"/>
      <c r="F483" s="132"/>
    </row>
    <row r="484" spans="1:6" s="128" customFormat="1" ht="15">
      <c r="A484" s="142"/>
      <c r="B484" s="142"/>
      <c r="C484" s="142"/>
      <c r="D484" s="132"/>
      <c r="E484" s="132"/>
      <c r="F484" s="132"/>
    </row>
    <row r="485" spans="1:6" s="128" customFormat="1" ht="15">
      <c r="A485" s="142"/>
      <c r="B485" s="142"/>
      <c r="C485" s="142"/>
      <c r="D485" s="132"/>
      <c r="E485" s="132"/>
      <c r="F485" s="132"/>
    </row>
    <row r="486" spans="1:6" s="128" customFormat="1" ht="15">
      <c r="A486" s="142"/>
      <c r="B486" s="142"/>
      <c r="C486" s="142"/>
      <c r="D486" s="132"/>
      <c r="E486" s="132"/>
      <c r="F486" s="132"/>
    </row>
    <row r="487" spans="1:6" s="128" customFormat="1" ht="15">
      <c r="A487" s="142"/>
      <c r="B487" s="142"/>
      <c r="C487" s="142"/>
      <c r="D487" s="132"/>
      <c r="E487" s="132"/>
      <c r="F487" s="132"/>
    </row>
    <row r="488" spans="1:6" s="128" customFormat="1" ht="15">
      <c r="A488" s="142"/>
      <c r="B488" s="142"/>
      <c r="C488" s="142"/>
      <c r="D488" s="132"/>
      <c r="E488" s="132"/>
      <c r="F488" s="132"/>
    </row>
    <row r="489" spans="1:6" s="128" customFormat="1" ht="15">
      <c r="A489" s="142"/>
      <c r="B489" s="142"/>
      <c r="C489" s="142"/>
      <c r="D489" s="132"/>
      <c r="E489" s="132"/>
      <c r="F489" s="132"/>
    </row>
    <row r="490" spans="1:6" s="128" customFormat="1" ht="15">
      <c r="A490" s="142"/>
      <c r="B490" s="142"/>
      <c r="C490" s="142"/>
      <c r="D490" s="132"/>
      <c r="E490" s="132"/>
      <c r="F490" s="132"/>
    </row>
    <row r="491" spans="1:6" s="128" customFormat="1" ht="15">
      <c r="A491" s="142"/>
      <c r="B491" s="142"/>
      <c r="C491" s="142"/>
      <c r="D491" s="132"/>
      <c r="E491" s="132"/>
      <c r="F491" s="132"/>
    </row>
    <row r="492" spans="1:6" s="128" customFormat="1" ht="15">
      <c r="A492" s="142"/>
      <c r="B492" s="142"/>
      <c r="C492" s="142"/>
      <c r="D492" s="132"/>
      <c r="E492" s="132"/>
      <c r="F492" s="132"/>
    </row>
  </sheetData>
  <sheetProtection/>
  <mergeCells count="2">
    <mergeCell ref="A8:B8"/>
    <mergeCell ref="A6:F6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2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6" width="17.28125" style="131" customWidth="1"/>
    <col min="7" max="7" width="17.28125" style="126" customWidth="1"/>
    <col min="8" max="16384" width="9.140625" style="126" customWidth="1"/>
  </cols>
  <sheetData>
    <row r="1" spans="5:7" ht="15">
      <c r="E1" s="127"/>
      <c r="F1" s="144"/>
      <c r="G1" s="144" t="s">
        <v>123</v>
      </c>
    </row>
    <row r="2" spans="1:5" ht="15">
      <c r="A2" s="129"/>
      <c r="B2" s="129"/>
      <c r="E2" s="130" t="s">
        <v>645</v>
      </c>
    </row>
    <row r="3" spans="1:6" ht="15">
      <c r="A3" s="129"/>
      <c r="B3" s="129"/>
      <c r="E3" s="130" t="s">
        <v>3</v>
      </c>
      <c r="F3" s="132"/>
    </row>
    <row r="4" spans="1:6" ht="15">
      <c r="A4" s="129"/>
      <c r="B4" s="129"/>
      <c r="E4" s="130" t="s">
        <v>55</v>
      </c>
      <c r="F4" s="132"/>
    </row>
    <row r="5" spans="1:6" ht="15">
      <c r="A5" s="129"/>
      <c r="B5" s="129"/>
      <c r="C5" s="130"/>
      <c r="E5" s="143" t="s">
        <v>531</v>
      </c>
      <c r="F5" s="132"/>
    </row>
    <row r="6" spans="1:6" ht="45.75" customHeight="1">
      <c r="A6" s="425" t="s">
        <v>643</v>
      </c>
      <c r="B6" s="425"/>
      <c r="C6" s="425"/>
      <c r="D6" s="425"/>
      <c r="E6" s="425"/>
      <c r="F6" s="425"/>
    </row>
    <row r="7" spans="1:6" ht="15">
      <c r="A7" s="129"/>
      <c r="B7" s="129"/>
      <c r="C7" s="129"/>
      <c r="D7" s="133"/>
      <c r="E7" s="133"/>
      <c r="F7" s="133"/>
    </row>
    <row r="8" spans="1:7" ht="42.75">
      <c r="A8" s="423" t="s">
        <v>38</v>
      </c>
      <c r="B8" s="424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.7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59">
        <f>F9/E9</f>
        <v>1.0027454835101517</v>
      </c>
    </row>
    <row r="10" spans="1:7" s="225" customFormat="1" ht="15.7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59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59">
        <f>F11/E11</f>
        <v>1</v>
      </c>
    </row>
    <row r="12" spans="1:7" s="225" customFormat="1" ht="63">
      <c r="A12" s="229">
        <v>0</v>
      </c>
      <c r="B12" s="230" t="s">
        <v>45</v>
      </c>
      <c r="C12" s="231" t="s">
        <v>362</v>
      </c>
      <c r="D12" s="232">
        <v>545</v>
      </c>
      <c r="E12" s="232">
        <v>627.1</v>
      </c>
      <c r="F12" s="232">
        <v>627.1</v>
      </c>
      <c r="G12" s="459">
        <f aca="true" t="shared" si="0" ref="G12:G75">F12/E12</f>
        <v>1</v>
      </c>
    </row>
    <row r="13" spans="1:7" s="225" customFormat="1" ht="94.5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59" t="e">
        <f t="shared" si="0"/>
        <v>#DIV/0!</v>
      </c>
    </row>
    <row r="14" spans="1:7" s="225" customFormat="1" ht="30" customHeight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59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59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59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59">
        <f t="shared" si="0"/>
        <v>1</v>
      </c>
    </row>
    <row r="18" spans="1:7" s="116" customFormat="1" ht="63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59">
        <f t="shared" si="0"/>
        <v>1</v>
      </c>
    </row>
    <row r="19" spans="1:7" s="116" customFormat="1" ht="78.75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59">
        <f t="shared" si="0"/>
        <v>1</v>
      </c>
    </row>
    <row r="20" spans="1:7" s="116" customFormat="1" ht="63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59">
        <f t="shared" si="0"/>
        <v>1</v>
      </c>
    </row>
    <row r="21" spans="1:7" s="116" customFormat="1" ht="63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59">
        <f t="shared" si="0"/>
        <v>1</v>
      </c>
    </row>
    <row r="22" spans="1:7" s="242" customFormat="1" ht="15.75">
      <c r="A22" s="135">
        <v>0</v>
      </c>
      <c r="B22" s="136" t="s">
        <v>282</v>
      </c>
      <c r="C22" s="137" t="s">
        <v>284</v>
      </c>
      <c r="D22" s="241">
        <f aca="true" t="shared" si="1" ref="D22:F23">SUM(D23)</f>
        <v>0</v>
      </c>
      <c r="E22" s="241">
        <f t="shared" si="1"/>
        <v>0</v>
      </c>
      <c r="F22" s="241">
        <f t="shared" si="1"/>
        <v>0</v>
      </c>
      <c r="G22" s="459" t="e">
        <f t="shared" si="0"/>
        <v>#DIV/0!</v>
      </c>
    </row>
    <row r="23" spans="1:7" s="242" customFormat="1" ht="15.75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59" t="e">
        <f t="shared" si="0"/>
        <v>#DIV/0!</v>
      </c>
    </row>
    <row r="24" spans="1:7" s="225" customFormat="1" ht="15.75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59" t="e">
        <f t="shared" si="0"/>
        <v>#DIV/0!</v>
      </c>
    </row>
    <row r="25" spans="1:7" s="225" customFormat="1" ht="15.7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59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59">
        <f t="shared" si="0"/>
        <v>1</v>
      </c>
    </row>
    <row r="27" spans="1:7" s="225" customFormat="1" ht="47.2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59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59">
        <f t="shared" si="0"/>
        <v>1.0176144942123804</v>
      </c>
    </row>
    <row r="29" spans="1:7" s="225" customFormat="1" ht="15.7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59">
        <f t="shared" si="0"/>
        <v>1</v>
      </c>
    </row>
    <row r="30" spans="1:7" s="225" customFormat="1" ht="15.7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59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59">
        <f t="shared" si="0"/>
        <v>1.0013329778725673</v>
      </c>
    </row>
    <row r="32" spans="1:7" s="242" customFormat="1" ht="31.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59">
        <f t="shared" si="0"/>
        <v>1</v>
      </c>
    </row>
    <row r="33" spans="1:7" s="225" customFormat="1" ht="31.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59">
        <f t="shared" si="0"/>
        <v>1</v>
      </c>
    </row>
    <row r="34" spans="1:7" s="242" customFormat="1" ht="31.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59">
        <f t="shared" si="0"/>
        <v>1.0026164311878598</v>
      </c>
    </row>
    <row r="35" spans="1:7" s="225" customFormat="1" ht="31.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59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59" t="e">
        <f t="shared" si="0"/>
        <v>#DIV/0!</v>
      </c>
    </row>
    <row r="37" spans="1:7" s="225" customFormat="1" ht="31.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59" t="e">
        <f t="shared" si="0"/>
        <v>#DIV/0!</v>
      </c>
    </row>
    <row r="38" spans="1:7" s="225" customFormat="1" ht="47.2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59" t="e">
        <f t="shared" si="0"/>
        <v>#DIV/0!</v>
      </c>
    </row>
    <row r="39" spans="1:7" s="225" customFormat="1" ht="78.7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59" t="e">
        <f t="shared" si="0"/>
        <v>#DIV/0!</v>
      </c>
    </row>
    <row r="40" spans="1:7" s="257" customFormat="1" ht="15.75">
      <c r="A40" s="255">
        <v>670</v>
      </c>
      <c r="B40" s="373" t="s">
        <v>5</v>
      </c>
      <c r="C40" s="237" t="s">
        <v>6</v>
      </c>
      <c r="D40" s="148">
        <f aca="true" t="shared" si="2" ref="D40:F41">SUM(D41)</f>
        <v>0</v>
      </c>
      <c r="E40" s="148">
        <f t="shared" si="2"/>
        <v>8.2</v>
      </c>
      <c r="F40" s="148">
        <f t="shared" si="2"/>
        <v>8.3</v>
      </c>
      <c r="G40" s="459">
        <f t="shared" si="0"/>
        <v>1.0121951219512197</v>
      </c>
    </row>
    <row r="41" spans="1:7" s="260" customFormat="1" ht="31.5">
      <c r="A41" s="258">
        <v>670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59">
        <f t="shared" si="0"/>
        <v>1.0121951219512197</v>
      </c>
    </row>
    <row r="42" spans="1:7" s="262" customFormat="1" ht="31.5">
      <c r="A42" s="261">
        <v>670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59">
        <f t="shared" si="0"/>
        <v>1.0121951219512197</v>
      </c>
    </row>
    <row r="43" spans="1:7" s="228" customFormat="1" ht="15.75" hidden="1">
      <c r="A43" s="226">
        <v>670</v>
      </c>
      <c r="B43" s="256" t="s">
        <v>260</v>
      </c>
      <c r="C43" s="256" t="s">
        <v>261</v>
      </c>
      <c r="D43" s="271">
        <f aca="true" t="shared" si="3" ref="D43:F44">SUM(D44)</f>
        <v>0</v>
      </c>
      <c r="E43" s="271">
        <f t="shared" si="3"/>
        <v>0</v>
      </c>
      <c r="F43" s="271">
        <f t="shared" si="3"/>
        <v>0</v>
      </c>
      <c r="G43" s="459" t="e">
        <f t="shared" si="0"/>
        <v>#DIV/0!</v>
      </c>
    </row>
    <row r="44" spans="1:7" s="267" customFormat="1" ht="31.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59" t="e">
        <f t="shared" si="0"/>
        <v>#DIV/0!</v>
      </c>
    </row>
    <row r="45" spans="1:7" s="225" customFormat="1" ht="15.7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59" t="e">
        <f t="shared" si="0"/>
        <v>#DIV/0!</v>
      </c>
    </row>
    <row r="46" spans="1:7" s="225" customFormat="1" ht="31.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59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59" t="e">
        <f t="shared" si="0"/>
        <v>#DIV/0!</v>
      </c>
    </row>
    <row r="48" spans="1:7" s="225" customFormat="1" ht="78.75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59" t="e">
        <f t="shared" si="0"/>
        <v>#DIV/0!</v>
      </c>
    </row>
    <row r="49" spans="1:7" s="225" customFormat="1" ht="47.2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59" t="e">
        <f t="shared" si="0"/>
        <v>#DIV/0!</v>
      </c>
    </row>
    <row r="50" spans="1:7" s="225" customFormat="1" ht="47.2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59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59" t="e">
        <f t="shared" si="0"/>
        <v>#DIV/0!</v>
      </c>
    </row>
    <row r="52" spans="1:7" s="267" customFormat="1" ht="31.5" hidden="1">
      <c r="A52" s="258">
        <v>670</v>
      </c>
      <c r="B52" s="264" t="s">
        <v>255</v>
      </c>
      <c r="C52" s="264" t="s">
        <v>257</v>
      </c>
      <c r="D52" s="266">
        <f aca="true" t="shared" si="4" ref="D52:F53">SUM(D53)</f>
        <v>0</v>
      </c>
      <c r="E52" s="266">
        <f t="shared" si="4"/>
        <v>0</v>
      </c>
      <c r="F52" s="266">
        <f t="shared" si="4"/>
        <v>0</v>
      </c>
      <c r="G52" s="459" t="e">
        <f t="shared" si="0"/>
        <v>#DIV/0!</v>
      </c>
    </row>
    <row r="53" spans="1:7" s="267" customFormat="1" ht="31.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59" t="e">
        <f t="shared" si="0"/>
        <v>#DIV/0!</v>
      </c>
    </row>
    <row r="54" spans="1:7" s="225" customFormat="1" ht="15.7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59" t="e">
        <f t="shared" si="0"/>
        <v>#DIV/0!</v>
      </c>
    </row>
    <row r="55" spans="1:7" s="138" customFormat="1" ht="15.75">
      <c r="A55" s="135">
        <v>670</v>
      </c>
      <c r="B55" s="136" t="s">
        <v>7</v>
      </c>
      <c r="C55" s="137" t="s">
        <v>8</v>
      </c>
      <c r="D55" s="149">
        <f>SUM(D56,D78,D82)</f>
        <v>6296.5</v>
      </c>
      <c r="E55" s="149">
        <f>SUM(E56,E78,E82)</f>
        <v>6605.4</v>
      </c>
      <c r="F55" s="149">
        <f>SUM(F56,F78,F82)</f>
        <v>6333</v>
      </c>
      <c r="G55" s="459">
        <f t="shared" si="0"/>
        <v>0.9587610137160506</v>
      </c>
    </row>
    <row r="56" spans="1:7" s="228" customFormat="1" ht="31.5">
      <c r="A56" s="226">
        <v>670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59">
        <f t="shared" si="0"/>
        <v>0.9581303124855901</v>
      </c>
    </row>
    <row r="57" spans="1:7" s="228" customFormat="1" ht="31.5">
      <c r="A57" s="226">
        <v>670</v>
      </c>
      <c r="B57" s="137" t="s">
        <v>20</v>
      </c>
      <c r="C57" s="137" t="s">
        <v>21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59">
        <f t="shared" si="0"/>
        <v>0.9546921260104455</v>
      </c>
    </row>
    <row r="58" spans="1:7" s="267" customFormat="1" ht="31.5">
      <c r="A58" s="258">
        <v>670</v>
      </c>
      <c r="B58" s="247" t="s">
        <v>22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59">
        <f t="shared" si="0"/>
        <v>0.9546921260104455</v>
      </c>
    </row>
    <row r="59" spans="1:7" s="225" customFormat="1" ht="31.5">
      <c r="A59" s="229">
        <v>670</v>
      </c>
      <c r="B59" s="230" t="s">
        <v>100</v>
      </c>
      <c r="C59" s="231" t="s">
        <v>51</v>
      </c>
      <c r="D59" s="232">
        <v>272.4</v>
      </c>
      <c r="E59" s="232">
        <v>272.4</v>
      </c>
      <c r="F59" s="232">
        <v>0</v>
      </c>
      <c r="G59" s="459">
        <f t="shared" si="0"/>
        <v>0</v>
      </c>
    </row>
    <row r="60" spans="1:7" s="225" customFormat="1" ht="31.5">
      <c r="A60" s="229">
        <v>670</v>
      </c>
      <c r="B60" s="230" t="s">
        <v>100</v>
      </c>
      <c r="C60" s="231" t="s">
        <v>52</v>
      </c>
      <c r="D60" s="232">
        <v>5739.8</v>
      </c>
      <c r="E60" s="232">
        <v>5739.8</v>
      </c>
      <c r="F60" s="232">
        <v>5739.8</v>
      </c>
      <c r="G60" s="459">
        <f t="shared" si="0"/>
        <v>1</v>
      </c>
    </row>
    <row r="61" spans="1:7" s="225" customFormat="1" ht="31.5">
      <c r="A61" s="261">
        <v>0</v>
      </c>
      <c r="B61" s="378" t="s">
        <v>10</v>
      </c>
      <c r="C61" s="273" t="s">
        <v>13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59">
        <f t="shared" si="0"/>
        <v>1</v>
      </c>
    </row>
    <row r="62" spans="1:7" s="225" customFormat="1" ht="78.75">
      <c r="A62" s="261">
        <v>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59">
        <f t="shared" si="0"/>
        <v>1</v>
      </c>
    </row>
    <row r="63" spans="1:7" s="225" customFormat="1" ht="78.75">
      <c r="A63" s="261">
        <v>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59">
        <f t="shared" si="0"/>
        <v>1</v>
      </c>
    </row>
    <row r="64" spans="1:7" s="225" customFormat="1" ht="15.7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59" t="e">
        <f t="shared" si="0"/>
        <v>#DIV/0!</v>
      </c>
    </row>
    <row r="65" spans="1:7" s="225" customFormat="1" ht="15.75" hidden="1">
      <c r="A65" s="272"/>
      <c r="B65" s="274"/>
      <c r="C65" s="276" t="s">
        <v>244</v>
      </c>
      <c r="D65" s="275"/>
      <c r="E65" s="275"/>
      <c r="F65" s="275"/>
      <c r="G65" s="459" t="e">
        <f t="shared" si="0"/>
        <v>#DIV/0!</v>
      </c>
    </row>
    <row r="66" spans="1:7" s="225" customFormat="1" ht="15.75" hidden="1">
      <c r="A66" s="272"/>
      <c r="B66" s="274"/>
      <c r="C66" s="278" t="s">
        <v>245</v>
      </c>
      <c r="D66" s="275"/>
      <c r="E66" s="275"/>
      <c r="F66" s="275"/>
      <c r="G66" s="459" t="e">
        <f t="shared" si="0"/>
        <v>#DIV/0!</v>
      </c>
    </row>
    <row r="67" spans="1:7" s="225" customFormat="1" ht="15.75">
      <c r="A67" s="272">
        <v>0</v>
      </c>
      <c r="B67" s="273" t="s">
        <v>240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59">
        <f t="shared" si="0"/>
        <v>1</v>
      </c>
    </row>
    <row r="68" spans="1:7" s="225" customFormat="1" ht="15.75">
      <c r="A68" s="272">
        <v>0</v>
      </c>
      <c r="B68" s="274" t="s">
        <v>242</v>
      </c>
      <c r="C68" s="274" t="s">
        <v>532</v>
      </c>
      <c r="D68" s="232">
        <v>180.5</v>
      </c>
      <c r="E68" s="232">
        <v>209.4</v>
      </c>
      <c r="F68" s="232">
        <v>209.4</v>
      </c>
      <c r="G68" s="459">
        <f t="shared" si="0"/>
        <v>1</v>
      </c>
    </row>
    <row r="69" spans="1:7" s="225" customFormat="1" ht="15.7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59" t="e">
        <f t="shared" si="0"/>
        <v>#DIV/0!</v>
      </c>
    </row>
    <row r="70" spans="1:7" s="225" customFormat="1" ht="15.75" hidden="1">
      <c r="A70" s="272"/>
      <c r="B70" s="274"/>
      <c r="C70" s="276" t="s">
        <v>244</v>
      </c>
      <c r="D70" s="275"/>
      <c r="E70" s="275"/>
      <c r="F70" s="275"/>
      <c r="G70" s="459" t="e">
        <f t="shared" si="0"/>
        <v>#DIV/0!</v>
      </c>
    </row>
    <row r="71" spans="1:7" s="225" customFormat="1" ht="15.75" hidden="1">
      <c r="A71" s="272"/>
      <c r="B71" s="274"/>
      <c r="C71" s="278" t="s">
        <v>245</v>
      </c>
      <c r="D71" s="275"/>
      <c r="E71" s="275"/>
      <c r="F71" s="275"/>
      <c r="G71" s="459" t="e">
        <f t="shared" si="0"/>
        <v>#DIV/0!</v>
      </c>
    </row>
    <row r="72" spans="1:7" s="265" customFormat="1" ht="31.5">
      <c r="A72" s="255">
        <v>670</v>
      </c>
      <c r="B72" s="279" t="s">
        <v>24</v>
      </c>
      <c r="C72" s="137" t="s">
        <v>25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59">
        <f t="shared" si="0"/>
        <v>1</v>
      </c>
    </row>
    <row r="73" spans="1:7" s="265" customFormat="1" ht="31.5">
      <c r="A73" s="263">
        <v>670</v>
      </c>
      <c r="B73" s="280" t="s">
        <v>26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59">
        <f t="shared" si="0"/>
        <v>1</v>
      </c>
    </row>
    <row r="74" spans="1:7" s="225" customFormat="1" ht="31.5">
      <c r="A74" s="229">
        <v>670</v>
      </c>
      <c r="B74" s="230" t="s">
        <v>93</v>
      </c>
      <c r="C74" s="231" t="s">
        <v>94</v>
      </c>
      <c r="D74" s="232">
        <v>72.7</v>
      </c>
      <c r="E74" s="232">
        <v>72.7</v>
      </c>
      <c r="F74" s="232">
        <v>72.7</v>
      </c>
      <c r="G74" s="459">
        <f t="shared" si="0"/>
        <v>1</v>
      </c>
    </row>
    <row r="75" spans="1:7" s="225" customFormat="1" ht="31.5">
      <c r="A75" s="258">
        <v>670</v>
      </c>
      <c r="B75" s="282" t="s">
        <v>200</v>
      </c>
      <c r="C75" s="247" t="s">
        <v>246</v>
      </c>
      <c r="D75" s="281">
        <f>SUM(D76:D77)</f>
        <v>31.1</v>
      </c>
      <c r="E75" s="281">
        <f>SUM(E76:E77)</f>
        <v>31.1</v>
      </c>
      <c r="F75" s="281">
        <f>SUM(F76:F77)</f>
        <v>31.1</v>
      </c>
      <c r="G75" s="459">
        <f t="shared" si="0"/>
        <v>1</v>
      </c>
    </row>
    <row r="76" spans="1:7" s="225" customFormat="1" ht="47.25">
      <c r="A76" s="229">
        <v>670</v>
      </c>
      <c r="B76" s="283" t="s">
        <v>199</v>
      </c>
      <c r="C76" s="283" t="s">
        <v>201</v>
      </c>
      <c r="D76" s="232">
        <v>0.5</v>
      </c>
      <c r="E76" s="232">
        <v>0.5</v>
      </c>
      <c r="F76" s="232">
        <v>0.5</v>
      </c>
      <c r="G76" s="459">
        <f aca="true" t="shared" si="5" ref="G76:G84">F76/E76</f>
        <v>1</v>
      </c>
    </row>
    <row r="77" spans="1:7" s="225" customFormat="1" ht="78.75">
      <c r="A77" s="229">
        <v>670</v>
      </c>
      <c r="B77" s="230" t="s">
        <v>247</v>
      </c>
      <c r="C77" s="231" t="s">
        <v>248</v>
      </c>
      <c r="D77" s="232">
        <v>30.6</v>
      </c>
      <c r="E77" s="232">
        <v>30.6</v>
      </c>
      <c r="F77" s="232">
        <v>30.6</v>
      </c>
      <c r="G77" s="459">
        <f t="shared" si="5"/>
        <v>1</v>
      </c>
    </row>
    <row r="78" spans="1:7" s="265" customFormat="1" ht="94.5">
      <c r="A78" s="379">
        <v>670</v>
      </c>
      <c r="B78" s="380" t="s">
        <v>559</v>
      </c>
      <c r="C78" s="237" t="s">
        <v>560</v>
      </c>
      <c r="D78" s="149">
        <f>SUM(D80)</f>
        <v>0</v>
      </c>
      <c r="E78" s="149">
        <f>SUM(E80)</f>
        <v>100</v>
      </c>
      <c r="F78" s="149">
        <f>SUM(F80)</f>
        <v>100</v>
      </c>
      <c r="G78" s="459">
        <f t="shared" si="5"/>
        <v>1</v>
      </c>
    </row>
    <row r="79" spans="1:7" s="265" customFormat="1" ht="54">
      <c r="A79" s="381">
        <v>670</v>
      </c>
      <c r="B79" s="382" t="s">
        <v>561</v>
      </c>
      <c r="C79" s="383" t="s">
        <v>562</v>
      </c>
      <c r="D79" s="281">
        <f aca="true" t="shared" si="6" ref="D79:F80">SUM(D80)</f>
        <v>0</v>
      </c>
      <c r="E79" s="281">
        <f t="shared" si="6"/>
        <v>100</v>
      </c>
      <c r="F79" s="281">
        <f t="shared" si="6"/>
        <v>100</v>
      </c>
      <c r="G79" s="459">
        <f t="shared" si="5"/>
        <v>1</v>
      </c>
    </row>
    <row r="80" spans="1:7" s="265" customFormat="1" ht="40.5">
      <c r="A80" s="381">
        <v>670</v>
      </c>
      <c r="B80" s="382" t="s">
        <v>563</v>
      </c>
      <c r="C80" s="384" t="s">
        <v>564</v>
      </c>
      <c r="D80" s="281">
        <f t="shared" si="6"/>
        <v>0</v>
      </c>
      <c r="E80" s="281">
        <f t="shared" si="6"/>
        <v>100</v>
      </c>
      <c r="F80" s="281">
        <f t="shared" si="6"/>
        <v>100</v>
      </c>
      <c r="G80" s="459">
        <f t="shared" si="5"/>
        <v>1</v>
      </c>
    </row>
    <row r="81" spans="1:7" s="225" customFormat="1" ht="45">
      <c r="A81" s="385">
        <v>670</v>
      </c>
      <c r="B81" s="386" t="s">
        <v>565</v>
      </c>
      <c r="C81" s="387" t="s">
        <v>566</v>
      </c>
      <c r="D81" s="284">
        <v>0</v>
      </c>
      <c r="E81" s="284">
        <v>100</v>
      </c>
      <c r="F81" s="284">
        <v>100</v>
      </c>
      <c r="G81" s="459">
        <f t="shared" si="5"/>
        <v>1</v>
      </c>
    </row>
    <row r="82" spans="1:7" s="287" customFormat="1" ht="31.5">
      <c r="A82" s="236">
        <v>670</v>
      </c>
      <c r="B82" s="285" t="s">
        <v>119</v>
      </c>
      <c r="C82" s="286" t="s">
        <v>121</v>
      </c>
      <c r="D82" s="238">
        <f>SUM(D83)</f>
        <v>0</v>
      </c>
      <c r="E82" s="238">
        <f>SUM(E83)</f>
        <v>-0.5</v>
      </c>
      <c r="F82" s="238">
        <f>SUM(F83)</f>
        <v>-0.5</v>
      </c>
      <c r="G82" s="459">
        <f t="shared" si="5"/>
        <v>1</v>
      </c>
    </row>
    <row r="83" spans="1:7" s="116" customFormat="1" ht="47.25">
      <c r="A83" s="239">
        <v>670</v>
      </c>
      <c r="B83" s="288" t="s">
        <v>120</v>
      </c>
      <c r="C83" s="48" t="s">
        <v>117</v>
      </c>
      <c r="D83" s="233">
        <v>0</v>
      </c>
      <c r="E83" s="233">
        <v>-0.5</v>
      </c>
      <c r="F83" s="233">
        <v>-0.5</v>
      </c>
      <c r="G83" s="459">
        <f t="shared" si="5"/>
        <v>1</v>
      </c>
    </row>
    <row r="84" spans="1:7" s="225" customFormat="1" ht="15.7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59">
        <f t="shared" si="5"/>
        <v>0.9723411157738314</v>
      </c>
    </row>
    <row r="85" spans="1:6" s="128" customFormat="1" ht="15">
      <c r="A85" s="141"/>
      <c r="B85" s="129"/>
      <c r="C85" s="129"/>
      <c r="D85" s="132"/>
      <c r="E85" s="132"/>
      <c r="F85" s="132"/>
    </row>
    <row r="86" spans="1:6" s="128" customFormat="1" ht="15">
      <c r="A86" s="142"/>
      <c r="B86" s="142"/>
      <c r="C86" s="142"/>
      <c r="D86" s="132"/>
      <c r="E86" s="132"/>
      <c r="F86" s="132"/>
    </row>
    <row r="87" spans="1:6" s="128" customFormat="1" ht="15">
      <c r="A87" s="142"/>
      <c r="B87" s="142"/>
      <c r="C87" s="142"/>
      <c r="D87" s="132"/>
      <c r="E87" s="132"/>
      <c r="F87" s="132"/>
    </row>
    <row r="88" spans="1:6" s="128" customFormat="1" ht="15">
      <c r="A88" s="142"/>
      <c r="B88" s="142"/>
      <c r="C88" s="142"/>
      <c r="D88" s="132"/>
      <c r="E88" s="132"/>
      <c r="F88" s="132"/>
    </row>
    <row r="89" spans="1:6" s="128" customFormat="1" ht="15">
      <c r="A89" s="142"/>
      <c r="B89" s="142"/>
      <c r="C89" s="142"/>
      <c r="D89" s="132"/>
      <c r="E89" s="132"/>
      <c r="F89" s="132"/>
    </row>
    <row r="90" spans="1:6" s="128" customFormat="1" ht="15">
      <c r="A90" s="142"/>
      <c r="B90" s="142"/>
      <c r="C90" s="142"/>
      <c r="D90" s="132"/>
      <c r="E90" s="132"/>
      <c r="F90" s="132"/>
    </row>
    <row r="91" spans="1:6" s="128" customFormat="1" ht="15">
      <c r="A91" s="142"/>
      <c r="B91" s="142"/>
      <c r="C91" s="142"/>
      <c r="D91" s="132"/>
      <c r="E91" s="132"/>
      <c r="F91" s="132"/>
    </row>
    <row r="92" spans="1:6" s="128" customFormat="1" ht="15">
      <c r="A92" s="142"/>
      <c r="B92" s="142"/>
      <c r="C92" s="142"/>
      <c r="D92" s="132"/>
      <c r="E92" s="132"/>
      <c r="F92" s="132"/>
    </row>
    <row r="93" spans="1:6" s="128" customFormat="1" ht="15">
      <c r="A93" s="142"/>
      <c r="B93" s="142"/>
      <c r="C93" s="142"/>
      <c r="D93" s="132"/>
      <c r="E93" s="132"/>
      <c r="F93" s="132"/>
    </row>
    <row r="94" spans="1:6" s="128" customFormat="1" ht="15">
      <c r="A94" s="142"/>
      <c r="B94" s="142"/>
      <c r="C94" s="142"/>
      <c r="D94" s="132"/>
      <c r="E94" s="132"/>
      <c r="F94" s="132"/>
    </row>
    <row r="95" spans="1:6" s="128" customFormat="1" ht="15">
      <c r="A95" s="142"/>
      <c r="B95" s="142"/>
      <c r="C95" s="142"/>
      <c r="D95" s="132"/>
      <c r="E95" s="132"/>
      <c r="F95" s="132"/>
    </row>
    <row r="96" spans="1:6" s="128" customFormat="1" ht="15">
      <c r="A96" s="142"/>
      <c r="B96" s="142"/>
      <c r="C96" s="142"/>
      <c r="D96" s="132"/>
      <c r="E96" s="132"/>
      <c r="F96" s="132"/>
    </row>
    <row r="97" spans="1:6" s="128" customFormat="1" ht="15">
      <c r="A97" s="142"/>
      <c r="B97" s="142"/>
      <c r="C97" s="142"/>
      <c r="D97" s="132"/>
      <c r="E97" s="132"/>
      <c r="F97" s="132"/>
    </row>
    <row r="98" spans="1:6" s="128" customFormat="1" ht="15">
      <c r="A98" s="142"/>
      <c r="B98" s="142"/>
      <c r="C98" s="142"/>
      <c r="D98" s="132"/>
      <c r="E98" s="132"/>
      <c r="F98" s="132"/>
    </row>
    <row r="99" spans="1:6" s="128" customFormat="1" ht="15">
      <c r="A99" s="142"/>
      <c r="B99" s="142"/>
      <c r="C99" s="142"/>
      <c r="D99" s="132"/>
      <c r="E99" s="132"/>
      <c r="F99" s="132"/>
    </row>
    <row r="100" spans="1:6" s="128" customFormat="1" ht="15">
      <c r="A100" s="142"/>
      <c r="B100" s="142"/>
      <c r="C100" s="142"/>
      <c r="D100" s="132"/>
      <c r="E100" s="132"/>
      <c r="F100" s="132"/>
    </row>
    <row r="101" spans="1:6" s="128" customFormat="1" ht="15">
      <c r="A101" s="142"/>
      <c r="B101" s="142"/>
      <c r="C101" s="142"/>
      <c r="D101" s="132"/>
      <c r="E101" s="132"/>
      <c r="F101" s="132"/>
    </row>
    <row r="102" spans="1:6" s="128" customFormat="1" ht="15">
      <c r="A102" s="142"/>
      <c r="B102" s="142"/>
      <c r="C102" s="142"/>
      <c r="D102" s="132"/>
      <c r="E102" s="132"/>
      <c r="F102" s="132"/>
    </row>
    <row r="103" spans="1:6" s="128" customFormat="1" ht="15">
      <c r="A103" s="142"/>
      <c r="B103" s="142"/>
      <c r="C103" s="142"/>
      <c r="D103" s="132"/>
      <c r="E103" s="132"/>
      <c r="F103" s="132"/>
    </row>
    <row r="104" spans="1:6" s="128" customFormat="1" ht="15">
      <c r="A104" s="142"/>
      <c r="B104" s="142"/>
      <c r="C104" s="142"/>
      <c r="D104" s="132"/>
      <c r="E104" s="132"/>
      <c r="F104" s="132"/>
    </row>
    <row r="105" spans="1:6" s="128" customFormat="1" ht="15">
      <c r="A105" s="142"/>
      <c r="B105" s="142"/>
      <c r="C105" s="142"/>
      <c r="D105" s="132"/>
      <c r="E105" s="132"/>
      <c r="F105" s="132"/>
    </row>
    <row r="106" spans="1:6" s="128" customFormat="1" ht="15">
      <c r="A106" s="142"/>
      <c r="B106" s="142"/>
      <c r="C106" s="142"/>
      <c r="D106" s="132"/>
      <c r="E106" s="132"/>
      <c r="F106" s="132"/>
    </row>
    <row r="107" spans="1:6" s="128" customFormat="1" ht="15">
      <c r="A107" s="142"/>
      <c r="B107" s="142"/>
      <c r="C107" s="142"/>
      <c r="D107" s="132"/>
      <c r="E107" s="132"/>
      <c r="F107" s="132"/>
    </row>
    <row r="108" spans="1:6" s="128" customFormat="1" ht="15">
      <c r="A108" s="142"/>
      <c r="B108" s="142"/>
      <c r="C108" s="142"/>
      <c r="D108" s="132"/>
      <c r="E108" s="132"/>
      <c r="F108" s="132"/>
    </row>
    <row r="109" spans="1:6" s="128" customFormat="1" ht="15">
      <c r="A109" s="142"/>
      <c r="B109" s="142"/>
      <c r="C109" s="142"/>
      <c r="D109" s="132"/>
      <c r="E109" s="132"/>
      <c r="F109" s="132"/>
    </row>
    <row r="110" spans="1:6" s="128" customFormat="1" ht="15">
      <c r="A110" s="142"/>
      <c r="B110" s="142"/>
      <c r="C110" s="142"/>
      <c r="D110" s="132"/>
      <c r="E110" s="132"/>
      <c r="F110" s="132"/>
    </row>
    <row r="111" spans="1:6" s="128" customFormat="1" ht="15">
      <c r="A111" s="142"/>
      <c r="B111" s="142"/>
      <c r="C111" s="142"/>
      <c r="D111" s="132"/>
      <c r="E111" s="132"/>
      <c r="F111" s="132"/>
    </row>
    <row r="112" spans="1:6" s="128" customFormat="1" ht="15">
      <c r="A112" s="142"/>
      <c r="B112" s="142"/>
      <c r="C112" s="142"/>
      <c r="D112" s="132"/>
      <c r="E112" s="132"/>
      <c r="F112" s="132"/>
    </row>
    <row r="113" spans="1:6" s="128" customFormat="1" ht="15">
      <c r="A113" s="142"/>
      <c r="B113" s="142"/>
      <c r="C113" s="142"/>
      <c r="D113" s="132"/>
      <c r="E113" s="132"/>
      <c r="F113" s="132"/>
    </row>
    <row r="114" spans="1:6" s="128" customFormat="1" ht="15">
      <c r="A114" s="142"/>
      <c r="B114" s="142"/>
      <c r="C114" s="142"/>
      <c r="D114" s="132"/>
      <c r="E114" s="132"/>
      <c r="F114" s="132"/>
    </row>
    <row r="115" spans="1:6" s="128" customFormat="1" ht="15">
      <c r="A115" s="142"/>
      <c r="B115" s="142"/>
      <c r="C115" s="142"/>
      <c r="D115" s="132"/>
      <c r="E115" s="132"/>
      <c r="F115" s="132"/>
    </row>
    <row r="116" spans="1:6" s="128" customFormat="1" ht="15">
      <c r="A116" s="142"/>
      <c r="B116" s="142"/>
      <c r="C116" s="142"/>
      <c r="D116" s="132"/>
      <c r="E116" s="132"/>
      <c r="F116" s="132"/>
    </row>
    <row r="117" spans="1:6" s="128" customFormat="1" ht="15">
      <c r="A117" s="142"/>
      <c r="B117" s="142"/>
      <c r="C117" s="142"/>
      <c r="D117" s="132"/>
      <c r="E117" s="132"/>
      <c r="F117" s="132"/>
    </row>
    <row r="118" spans="1:6" s="128" customFormat="1" ht="15">
      <c r="A118" s="142"/>
      <c r="B118" s="142"/>
      <c r="C118" s="142"/>
      <c r="D118" s="132"/>
      <c r="E118" s="132"/>
      <c r="F118" s="132"/>
    </row>
    <row r="119" spans="1:6" s="128" customFormat="1" ht="15">
      <c r="A119" s="142"/>
      <c r="B119" s="142"/>
      <c r="C119" s="142"/>
      <c r="D119" s="132"/>
      <c r="E119" s="132"/>
      <c r="F119" s="132"/>
    </row>
    <row r="120" spans="1:6" s="128" customFormat="1" ht="15">
      <c r="A120" s="142"/>
      <c r="B120" s="142"/>
      <c r="C120" s="142"/>
      <c r="D120" s="132"/>
      <c r="E120" s="132"/>
      <c r="F120" s="132"/>
    </row>
    <row r="121" spans="1:6" s="128" customFormat="1" ht="15">
      <c r="A121" s="142"/>
      <c r="B121" s="142"/>
      <c r="C121" s="142"/>
      <c r="D121" s="132"/>
      <c r="E121" s="132"/>
      <c r="F121" s="132"/>
    </row>
    <row r="122" spans="1:6" s="128" customFormat="1" ht="15">
      <c r="A122" s="142"/>
      <c r="B122" s="142"/>
      <c r="C122" s="142"/>
      <c r="D122" s="132"/>
      <c r="E122" s="132"/>
      <c r="F122" s="132"/>
    </row>
    <row r="123" spans="1:6" s="128" customFormat="1" ht="15">
      <c r="A123" s="142"/>
      <c r="B123" s="142"/>
      <c r="C123" s="142"/>
      <c r="D123" s="132"/>
      <c r="E123" s="132"/>
      <c r="F123" s="132"/>
    </row>
    <row r="124" spans="1:6" s="128" customFormat="1" ht="15">
      <c r="A124" s="142"/>
      <c r="B124" s="142"/>
      <c r="C124" s="142"/>
      <c r="D124" s="132"/>
      <c r="E124" s="132"/>
      <c r="F124" s="132"/>
    </row>
    <row r="125" spans="1:6" s="128" customFormat="1" ht="15">
      <c r="A125" s="142"/>
      <c r="B125" s="142"/>
      <c r="C125" s="142"/>
      <c r="D125" s="132"/>
      <c r="E125" s="132"/>
      <c r="F125" s="132"/>
    </row>
    <row r="126" spans="1:6" s="128" customFormat="1" ht="15">
      <c r="A126" s="142"/>
      <c r="B126" s="142"/>
      <c r="C126" s="142"/>
      <c r="D126" s="132"/>
      <c r="E126" s="132"/>
      <c r="F126" s="132"/>
    </row>
    <row r="127" spans="1:6" s="128" customFormat="1" ht="15">
      <c r="A127" s="142"/>
      <c r="B127" s="142"/>
      <c r="C127" s="142"/>
      <c r="D127" s="132"/>
      <c r="E127" s="132"/>
      <c r="F127" s="132"/>
    </row>
    <row r="128" spans="1:6" s="128" customFormat="1" ht="15">
      <c r="A128" s="142"/>
      <c r="B128" s="142"/>
      <c r="C128" s="142"/>
      <c r="D128" s="132"/>
      <c r="E128" s="132"/>
      <c r="F128" s="132"/>
    </row>
    <row r="129" spans="1:6" s="128" customFormat="1" ht="15">
      <c r="A129" s="142"/>
      <c r="B129" s="142"/>
      <c r="C129" s="142"/>
      <c r="D129" s="132"/>
      <c r="E129" s="132"/>
      <c r="F129" s="132"/>
    </row>
    <row r="130" spans="1:6" s="128" customFormat="1" ht="15">
      <c r="A130" s="142"/>
      <c r="B130" s="142"/>
      <c r="C130" s="142"/>
      <c r="D130" s="132"/>
      <c r="E130" s="132"/>
      <c r="F130" s="132"/>
    </row>
    <row r="131" spans="1:6" s="128" customFormat="1" ht="15">
      <c r="A131" s="142"/>
      <c r="B131" s="142"/>
      <c r="C131" s="142"/>
      <c r="D131" s="132"/>
      <c r="E131" s="132"/>
      <c r="F131" s="132"/>
    </row>
    <row r="132" spans="1:6" s="128" customFormat="1" ht="15">
      <c r="A132" s="142"/>
      <c r="B132" s="142"/>
      <c r="C132" s="142"/>
      <c r="D132" s="132"/>
      <c r="E132" s="132"/>
      <c r="F132" s="132"/>
    </row>
    <row r="133" spans="1:6" s="128" customFormat="1" ht="15">
      <c r="A133" s="142"/>
      <c r="B133" s="142"/>
      <c r="C133" s="142"/>
      <c r="D133" s="132"/>
      <c r="E133" s="132"/>
      <c r="F133" s="132"/>
    </row>
    <row r="134" spans="1:6" s="128" customFormat="1" ht="15">
      <c r="A134" s="142"/>
      <c r="B134" s="142"/>
      <c r="C134" s="142"/>
      <c r="D134" s="132"/>
      <c r="E134" s="132"/>
      <c r="F134" s="132"/>
    </row>
    <row r="135" spans="1:6" s="128" customFormat="1" ht="15">
      <c r="A135" s="142"/>
      <c r="B135" s="142"/>
      <c r="C135" s="142"/>
      <c r="D135" s="132"/>
      <c r="E135" s="132"/>
      <c r="F135" s="132"/>
    </row>
    <row r="136" spans="1:6" s="128" customFormat="1" ht="15">
      <c r="A136" s="142"/>
      <c r="B136" s="142"/>
      <c r="C136" s="142"/>
      <c r="D136" s="132"/>
      <c r="E136" s="132"/>
      <c r="F136" s="132"/>
    </row>
    <row r="137" spans="1:6" s="128" customFormat="1" ht="15">
      <c r="A137" s="142"/>
      <c r="B137" s="142"/>
      <c r="C137" s="142"/>
      <c r="D137" s="132"/>
      <c r="E137" s="132"/>
      <c r="F137" s="132"/>
    </row>
    <row r="138" spans="1:6" s="128" customFormat="1" ht="15">
      <c r="A138" s="142"/>
      <c r="B138" s="142"/>
      <c r="C138" s="142"/>
      <c r="D138" s="132"/>
      <c r="E138" s="132"/>
      <c r="F138" s="132"/>
    </row>
    <row r="139" spans="1:6" s="128" customFormat="1" ht="15">
      <c r="A139" s="142"/>
      <c r="B139" s="142"/>
      <c r="C139" s="142"/>
      <c r="D139" s="132"/>
      <c r="E139" s="132"/>
      <c r="F139" s="132"/>
    </row>
    <row r="140" spans="1:6" s="128" customFormat="1" ht="15">
      <c r="A140" s="142"/>
      <c r="B140" s="142"/>
      <c r="C140" s="142"/>
      <c r="D140" s="132"/>
      <c r="E140" s="132"/>
      <c r="F140" s="132"/>
    </row>
    <row r="141" spans="1:6" s="128" customFormat="1" ht="15">
      <c r="A141" s="142"/>
      <c r="B141" s="142"/>
      <c r="C141" s="142"/>
      <c r="D141" s="132"/>
      <c r="E141" s="132"/>
      <c r="F141" s="132"/>
    </row>
    <row r="142" spans="1:6" s="128" customFormat="1" ht="15">
      <c r="A142" s="142"/>
      <c r="B142" s="142"/>
      <c r="C142" s="142"/>
      <c r="D142" s="132"/>
      <c r="E142" s="132"/>
      <c r="F142" s="132"/>
    </row>
    <row r="143" spans="1:6" s="128" customFormat="1" ht="15">
      <c r="A143" s="142"/>
      <c r="B143" s="142"/>
      <c r="C143" s="142"/>
      <c r="D143" s="132"/>
      <c r="E143" s="132"/>
      <c r="F143" s="132"/>
    </row>
    <row r="144" spans="1:6" s="128" customFormat="1" ht="15">
      <c r="A144" s="142"/>
      <c r="B144" s="142"/>
      <c r="C144" s="142"/>
      <c r="D144" s="132"/>
      <c r="E144" s="132"/>
      <c r="F144" s="132"/>
    </row>
    <row r="145" spans="1:6" s="128" customFormat="1" ht="15">
      <c r="A145" s="142"/>
      <c r="B145" s="142"/>
      <c r="C145" s="142"/>
      <c r="D145" s="132"/>
      <c r="E145" s="132"/>
      <c r="F145" s="132"/>
    </row>
    <row r="146" spans="1:6" s="128" customFormat="1" ht="15">
      <c r="A146" s="142"/>
      <c r="B146" s="142"/>
      <c r="C146" s="142"/>
      <c r="D146" s="132"/>
      <c r="E146" s="132"/>
      <c r="F146" s="132"/>
    </row>
    <row r="147" spans="1:6" s="128" customFormat="1" ht="15">
      <c r="A147" s="142"/>
      <c r="B147" s="142"/>
      <c r="C147" s="142"/>
      <c r="D147" s="132"/>
      <c r="E147" s="132"/>
      <c r="F147" s="132"/>
    </row>
    <row r="148" spans="1:6" s="128" customFormat="1" ht="15">
      <c r="A148" s="142"/>
      <c r="B148" s="142"/>
      <c r="C148" s="142"/>
      <c r="D148" s="132"/>
      <c r="E148" s="132"/>
      <c r="F148" s="132"/>
    </row>
    <row r="149" spans="1:6" s="128" customFormat="1" ht="15">
      <c r="A149" s="142"/>
      <c r="B149" s="142"/>
      <c r="C149" s="142"/>
      <c r="D149" s="132"/>
      <c r="E149" s="132"/>
      <c r="F149" s="132"/>
    </row>
    <row r="150" spans="1:6" s="128" customFormat="1" ht="15">
      <c r="A150" s="142"/>
      <c r="B150" s="142"/>
      <c r="C150" s="142"/>
      <c r="D150" s="132"/>
      <c r="E150" s="132"/>
      <c r="F150" s="132"/>
    </row>
    <row r="151" spans="1:6" s="128" customFormat="1" ht="15">
      <c r="A151" s="142"/>
      <c r="B151" s="142"/>
      <c r="C151" s="142"/>
      <c r="D151" s="132"/>
      <c r="E151" s="132"/>
      <c r="F151" s="132"/>
    </row>
    <row r="152" spans="1:6" s="128" customFormat="1" ht="15">
      <c r="A152" s="142"/>
      <c r="B152" s="142"/>
      <c r="C152" s="142"/>
      <c r="D152" s="132"/>
      <c r="E152" s="132"/>
      <c r="F152" s="132"/>
    </row>
    <row r="153" spans="1:6" s="128" customFormat="1" ht="15">
      <c r="A153" s="142"/>
      <c r="B153" s="142"/>
      <c r="C153" s="142"/>
      <c r="D153" s="132"/>
      <c r="E153" s="132"/>
      <c r="F153" s="132"/>
    </row>
    <row r="154" spans="1:6" s="128" customFormat="1" ht="15">
      <c r="A154" s="142"/>
      <c r="B154" s="142"/>
      <c r="C154" s="142"/>
      <c r="D154" s="132"/>
      <c r="E154" s="132"/>
      <c r="F154" s="132"/>
    </row>
    <row r="155" spans="1:6" s="128" customFormat="1" ht="15">
      <c r="A155" s="142"/>
      <c r="B155" s="142"/>
      <c r="C155" s="142"/>
      <c r="D155" s="132"/>
      <c r="E155" s="132"/>
      <c r="F155" s="132"/>
    </row>
    <row r="156" spans="1:6" s="128" customFormat="1" ht="15">
      <c r="A156" s="142"/>
      <c r="B156" s="142"/>
      <c r="C156" s="142"/>
      <c r="D156" s="132"/>
      <c r="E156" s="132"/>
      <c r="F156" s="132"/>
    </row>
    <row r="157" spans="1:6" s="128" customFormat="1" ht="15">
      <c r="A157" s="142"/>
      <c r="B157" s="142"/>
      <c r="C157" s="142"/>
      <c r="D157" s="132"/>
      <c r="E157" s="132"/>
      <c r="F157" s="132"/>
    </row>
    <row r="158" spans="1:6" s="128" customFormat="1" ht="15">
      <c r="A158" s="142"/>
      <c r="B158" s="142"/>
      <c r="C158" s="142"/>
      <c r="D158" s="132"/>
      <c r="E158" s="132"/>
      <c r="F158" s="132"/>
    </row>
    <row r="159" spans="1:6" s="128" customFormat="1" ht="15">
      <c r="A159" s="142"/>
      <c r="B159" s="142"/>
      <c r="C159" s="142"/>
      <c r="D159" s="132"/>
      <c r="E159" s="132"/>
      <c r="F159" s="132"/>
    </row>
    <row r="160" spans="1:6" s="128" customFormat="1" ht="15">
      <c r="A160" s="142"/>
      <c r="B160" s="142"/>
      <c r="C160" s="142"/>
      <c r="D160" s="132"/>
      <c r="E160" s="132"/>
      <c r="F160" s="132"/>
    </row>
    <row r="161" spans="1:6" s="128" customFormat="1" ht="15">
      <c r="A161" s="142"/>
      <c r="B161" s="142"/>
      <c r="C161" s="142"/>
      <c r="D161" s="132"/>
      <c r="E161" s="132"/>
      <c r="F161" s="132"/>
    </row>
    <row r="162" spans="1:6" s="128" customFormat="1" ht="15">
      <c r="A162" s="142"/>
      <c r="B162" s="142"/>
      <c r="C162" s="142"/>
      <c r="D162" s="132"/>
      <c r="E162" s="132"/>
      <c r="F162" s="132"/>
    </row>
    <row r="163" spans="1:6" s="128" customFormat="1" ht="15">
      <c r="A163" s="142"/>
      <c r="B163" s="142"/>
      <c r="C163" s="142"/>
      <c r="D163" s="132"/>
      <c r="E163" s="132"/>
      <c r="F163" s="132"/>
    </row>
    <row r="164" spans="1:6" s="128" customFormat="1" ht="15">
      <c r="A164" s="142"/>
      <c r="B164" s="142"/>
      <c r="C164" s="142"/>
      <c r="D164" s="132"/>
      <c r="E164" s="132"/>
      <c r="F164" s="132"/>
    </row>
    <row r="165" spans="1:6" s="128" customFormat="1" ht="15">
      <c r="A165" s="142"/>
      <c r="B165" s="142"/>
      <c r="C165" s="142"/>
      <c r="D165" s="132"/>
      <c r="E165" s="132"/>
      <c r="F165" s="132"/>
    </row>
    <row r="166" spans="1:6" s="128" customFormat="1" ht="15">
      <c r="A166" s="142"/>
      <c r="B166" s="142"/>
      <c r="C166" s="142"/>
      <c r="D166" s="132"/>
      <c r="E166" s="132"/>
      <c r="F166" s="132"/>
    </row>
    <row r="167" spans="1:6" s="128" customFormat="1" ht="15">
      <c r="A167" s="142"/>
      <c r="B167" s="142"/>
      <c r="C167" s="142"/>
      <c r="D167" s="132"/>
      <c r="E167" s="132"/>
      <c r="F167" s="132"/>
    </row>
    <row r="168" spans="1:6" s="128" customFormat="1" ht="15">
      <c r="A168" s="142"/>
      <c r="B168" s="142"/>
      <c r="C168" s="142"/>
      <c r="D168" s="132"/>
      <c r="E168" s="132"/>
      <c r="F168" s="132"/>
    </row>
    <row r="169" spans="1:6" s="128" customFormat="1" ht="15">
      <c r="A169" s="142"/>
      <c r="B169" s="142"/>
      <c r="C169" s="142"/>
      <c r="D169" s="132"/>
      <c r="E169" s="132"/>
      <c r="F169" s="132"/>
    </row>
    <row r="170" spans="1:6" s="128" customFormat="1" ht="15">
      <c r="A170" s="142"/>
      <c r="B170" s="142"/>
      <c r="C170" s="142"/>
      <c r="D170" s="132"/>
      <c r="E170" s="132"/>
      <c r="F170" s="132"/>
    </row>
    <row r="171" spans="1:6" s="128" customFormat="1" ht="15">
      <c r="A171" s="142"/>
      <c r="B171" s="142"/>
      <c r="C171" s="142"/>
      <c r="D171" s="132"/>
      <c r="E171" s="132"/>
      <c r="F171" s="132"/>
    </row>
    <row r="172" spans="1:6" s="128" customFormat="1" ht="15">
      <c r="A172" s="142"/>
      <c r="B172" s="142"/>
      <c r="C172" s="142"/>
      <c r="D172" s="132"/>
      <c r="E172" s="132"/>
      <c r="F172" s="132"/>
    </row>
    <row r="173" spans="1:6" s="128" customFormat="1" ht="15">
      <c r="A173" s="142"/>
      <c r="B173" s="142"/>
      <c r="C173" s="142"/>
      <c r="D173" s="132"/>
      <c r="E173" s="132"/>
      <c r="F173" s="132"/>
    </row>
    <row r="174" spans="1:6" s="128" customFormat="1" ht="15">
      <c r="A174" s="142"/>
      <c r="B174" s="142"/>
      <c r="C174" s="142"/>
      <c r="D174" s="132"/>
      <c r="E174" s="132"/>
      <c r="F174" s="132"/>
    </row>
    <row r="175" spans="1:6" s="128" customFormat="1" ht="15">
      <c r="A175" s="142"/>
      <c r="B175" s="142"/>
      <c r="C175" s="142"/>
      <c r="D175" s="132"/>
      <c r="E175" s="132"/>
      <c r="F175" s="132"/>
    </row>
    <row r="176" spans="1:6" s="128" customFormat="1" ht="15">
      <c r="A176" s="142"/>
      <c r="B176" s="142"/>
      <c r="C176" s="142"/>
      <c r="D176" s="132"/>
      <c r="E176" s="132"/>
      <c r="F176" s="132"/>
    </row>
    <row r="177" spans="1:6" s="128" customFormat="1" ht="15">
      <c r="A177" s="142"/>
      <c r="B177" s="142"/>
      <c r="C177" s="142"/>
      <c r="D177" s="132"/>
      <c r="E177" s="132"/>
      <c r="F177" s="132"/>
    </row>
    <row r="178" spans="1:6" s="128" customFormat="1" ht="15">
      <c r="A178" s="142"/>
      <c r="B178" s="142"/>
      <c r="C178" s="142"/>
      <c r="D178" s="132"/>
      <c r="E178" s="132"/>
      <c r="F178" s="132"/>
    </row>
    <row r="179" spans="1:6" s="128" customFormat="1" ht="15">
      <c r="A179" s="142"/>
      <c r="B179" s="142"/>
      <c r="C179" s="142"/>
      <c r="D179" s="132"/>
      <c r="E179" s="132"/>
      <c r="F179" s="132"/>
    </row>
    <row r="180" spans="1:6" s="128" customFormat="1" ht="15">
      <c r="A180" s="142"/>
      <c r="B180" s="142"/>
      <c r="C180" s="142"/>
      <c r="D180" s="132"/>
      <c r="E180" s="132"/>
      <c r="F180" s="132"/>
    </row>
    <row r="181" spans="1:6" s="128" customFormat="1" ht="15">
      <c r="A181" s="142"/>
      <c r="B181" s="142"/>
      <c r="C181" s="142"/>
      <c r="D181" s="132"/>
      <c r="E181" s="132"/>
      <c r="F181" s="132"/>
    </row>
    <row r="182" spans="1:6" s="128" customFormat="1" ht="15">
      <c r="A182" s="142"/>
      <c r="B182" s="142"/>
      <c r="C182" s="142"/>
      <c r="D182" s="132"/>
      <c r="E182" s="132"/>
      <c r="F182" s="132"/>
    </row>
    <row r="183" spans="1:6" s="128" customFormat="1" ht="15">
      <c r="A183" s="142"/>
      <c r="B183" s="142"/>
      <c r="C183" s="142"/>
      <c r="D183" s="132"/>
      <c r="E183" s="132"/>
      <c r="F183" s="132"/>
    </row>
    <row r="184" spans="1:6" s="128" customFormat="1" ht="15">
      <c r="A184" s="142"/>
      <c r="B184" s="142"/>
      <c r="C184" s="142"/>
      <c r="D184" s="132"/>
      <c r="E184" s="132"/>
      <c r="F184" s="132"/>
    </row>
    <row r="185" spans="1:6" s="128" customFormat="1" ht="15">
      <c r="A185" s="142"/>
      <c r="B185" s="142"/>
      <c r="C185" s="142"/>
      <c r="D185" s="132"/>
      <c r="E185" s="132"/>
      <c r="F185" s="132"/>
    </row>
    <row r="186" spans="1:6" s="128" customFormat="1" ht="15">
      <c r="A186" s="142"/>
      <c r="B186" s="142"/>
      <c r="C186" s="142"/>
      <c r="D186" s="132"/>
      <c r="E186" s="132"/>
      <c r="F186" s="132"/>
    </row>
    <row r="187" spans="1:6" s="128" customFormat="1" ht="15">
      <c r="A187" s="142"/>
      <c r="B187" s="142"/>
      <c r="C187" s="142"/>
      <c r="D187" s="132"/>
      <c r="E187" s="132"/>
      <c r="F187" s="132"/>
    </row>
    <row r="188" spans="1:6" s="128" customFormat="1" ht="15">
      <c r="A188" s="142"/>
      <c r="B188" s="142"/>
      <c r="C188" s="142"/>
      <c r="D188" s="132"/>
      <c r="E188" s="132"/>
      <c r="F188" s="132"/>
    </row>
    <row r="189" spans="1:6" s="128" customFormat="1" ht="15">
      <c r="A189" s="142"/>
      <c r="B189" s="142"/>
      <c r="C189" s="142"/>
      <c r="D189" s="132"/>
      <c r="E189" s="132"/>
      <c r="F189" s="132"/>
    </row>
    <row r="190" spans="1:6" s="128" customFormat="1" ht="15">
      <c r="A190" s="142"/>
      <c r="B190" s="142"/>
      <c r="C190" s="142"/>
      <c r="D190" s="132"/>
      <c r="E190" s="132"/>
      <c r="F190" s="132"/>
    </row>
    <row r="191" spans="1:6" s="128" customFormat="1" ht="15">
      <c r="A191" s="142"/>
      <c r="B191" s="142"/>
      <c r="C191" s="142"/>
      <c r="D191" s="132"/>
      <c r="E191" s="132"/>
      <c r="F191" s="132"/>
    </row>
    <row r="192" spans="1:6" s="128" customFormat="1" ht="15">
      <c r="A192" s="142"/>
      <c r="B192" s="142"/>
      <c r="C192" s="142"/>
      <c r="D192" s="132"/>
      <c r="E192" s="132"/>
      <c r="F192" s="132"/>
    </row>
    <row r="193" spans="1:6" s="128" customFormat="1" ht="15">
      <c r="A193" s="142"/>
      <c r="B193" s="142"/>
      <c r="C193" s="142"/>
      <c r="D193" s="132"/>
      <c r="E193" s="132"/>
      <c r="F193" s="132"/>
    </row>
    <row r="194" spans="1:6" s="128" customFormat="1" ht="15">
      <c r="A194" s="142"/>
      <c r="B194" s="142"/>
      <c r="C194" s="142"/>
      <c r="D194" s="132"/>
      <c r="E194" s="132"/>
      <c r="F194" s="132"/>
    </row>
    <row r="195" spans="1:6" s="128" customFormat="1" ht="15">
      <c r="A195" s="142"/>
      <c r="B195" s="142"/>
      <c r="C195" s="142"/>
      <c r="D195" s="132"/>
      <c r="E195" s="132"/>
      <c r="F195" s="132"/>
    </row>
    <row r="196" spans="1:6" s="128" customFormat="1" ht="15">
      <c r="A196" s="142"/>
      <c r="B196" s="142"/>
      <c r="C196" s="142"/>
      <c r="D196" s="132"/>
      <c r="E196" s="132"/>
      <c r="F196" s="132"/>
    </row>
    <row r="197" spans="1:6" s="128" customFormat="1" ht="15">
      <c r="A197" s="142"/>
      <c r="B197" s="142"/>
      <c r="C197" s="142"/>
      <c r="D197" s="132"/>
      <c r="E197" s="132"/>
      <c r="F197" s="132"/>
    </row>
    <row r="198" spans="1:6" s="128" customFormat="1" ht="15">
      <c r="A198" s="142"/>
      <c r="B198" s="142"/>
      <c r="C198" s="142"/>
      <c r="D198" s="132"/>
      <c r="E198" s="132"/>
      <c r="F198" s="132"/>
    </row>
    <row r="199" spans="1:6" s="128" customFormat="1" ht="15">
      <c r="A199" s="142"/>
      <c r="B199" s="142"/>
      <c r="C199" s="142"/>
      <c r="D199" s="132"/>
      <c r="E199" s="132"/>
      <c r="F199" s="132"/>
    </row>
    <row r="200" spans="1:6" s="128" customFormat="1" ht="15">
      <c r="A200" s="142"/>
      <c r="B200" s="142"/>
      <c r="C200" s="142"/>
      <c r="D200" s="132"/>
      <c r="E200" s="132"/>
      <c r="F200" s="132"/>
    </row>
    <row r="201" spans="1:6" s="128" customFormat="1" ht="15">
      <c r="A201" s="142"/>
      <c r="B201" s="142"/>
      <c r="C201" s="142"/>
      <c r="D201" s="132"/>
      <c r="E201" s="132"/>
      <c r="F201" s="132"/>
    </row>
    <row r="202" spans="1:6" s="128" customFormat="1" ht="15">
      <c r="A202" s="142"/>
      <c r="B202" s="142"/>
      <c r="C202" s="142"/>
      <c r="D202" s="132"/>
      <c r="E202" s="132"/>
      <c r="F202" s="132"/>
    </row>
    <row r="203" spans="1:6" s="128" customFormat="1" ht="15">
      <c r="A203" s="142"/>
      <c r="B203" s="142"/>
      <c r="C203" s="142"/>
      <c r="D203" s="132"/>
      <c r="E203" s="132"/>
      <c r="F203" s="132"/>
    </row>
    <row r="204" spans="1:6" s="128" customFormat="1" ht="15">
      <c r="A204" s="142"/>
      <c r="B204" s="142"/>
      <c r="C204" s="142"/>
      <c r="D204" s="132"/>
      <c r="E204" s="132"/>
      <c r="F204" s="132"/>
    </row>
    <row r="205" spans="1:6" s="128" customFormat="1" ht="15">
      <c r="A205" s="142"/>
      <c r="B205" s="142"/>
      <c r="C205" s="142"/>
      <c r="D205" s="132"/>
      <c r="E205" s="132"/>
      <c r="F205" s="132"/>
    </row>
    <row r="206" spans="1:6" s="128" customFormat="1" ht="15">
      <c r="A206" s="142"/>
      <c r="B206" s="142"/>
      <c r="C206" s="142"/>
      <c r="D206" s="132"/>
      <c r="E206" s="132"/>
      <c r="F206" s="132"/>
    </row>
    <row r="207" spans="1:6" s="128" customFormat="1" ht="15">
      <c r="A207" s="142"/>
      <c r="B207" s="142"/>
      <c r="C207" s="142"/>
      <c r="D207" s="132"/>
      <c r="E207" s="132"/>
      <c r="F207" s="132"/>
    </row>
    <row r="208" spans="1:6" s="128" customFormat="1" ht="15">
      <c r="A208" s="142"/>
      <c r="B208" s="142"/>
      <c r="C208" s="142"/>
      <c r="D208" s="132"/>
      <c r="E208" s="132"/>
      <c r="F208" s="132"/>
    </row>
    <row r="209" spans="1:6" s="128" customFormat="1" ht="15">
      <c r="A209" s="142"/>
      <c r="B209" s="142"/>
      <c r="C209" s="142"/>
      <c r="D209" s="132"/>
      <c r="E209" s="132"/>
      <c r="F209" s="132"/>
    </row>
    <row r="210" spans="1:6" s="128" customFormat="1" ht="15">
      <c r="A210" s="142"/>
      <c r="B210" s="142"/>
      <c r="C210" s="142"/>
      <c r="D210" s="132"/>
      <c r="E210" s="132"/>
      <c r="F210" s="132"/>
    </row>
    <row r="211" spans="1:6" s="128" customFormat="1" ht="15">
      <c r="A211" s="142"/>
      <c r="B211" s="142"/>
      <c r="C211" s="142"/>
      <c r="D211" s="132"/>
      <c r="E211" s="132"/>
      <c r="F211" s="132"/>
    </row>
    <row r="212" spans="1:6" s="128" customFormat="1" ht="15">
      <c r="A212" s="142"/>
      <c r="B212" s="142"/>
      <c r="C212" s="142"/>
      <c r="D212" s="132"/>
      <c r="E212" s="132"/>
      <c r="F212" s="132"/>
    </row>
    <row r="213" spans="1:6" s="128" customFormat="1" ht="15">
      <c r="A213" s="142"/>
      <c r="B213" s="142"/>
      <c r="C213" s="142"/>
      <c r="D213" s="132"/>
      <c r="E213" s="132"/>
      <c r="F213" s="132"/>
    </row>
    <row r="214" spans="1:6" s="128" customFormat="1" ht="15">
      <c r="A214" s="142"/>
      <c r="B214" s="142"/>
      <c r="C214" s="142"/>
      <c r="D214" s="132"/>
      <c r="E214" s="132"/>
      <c r="F214" s="132"/>
    </row>
    <row r="215" spans="1:6" s="128" customFormat="1" ht="15">
      <c r="A215" s="142"/>
      <c r="B215" s="142"/>
      <c r="C215" s="142"/>
      <c r="D215" s="132"/>
      <c r="E215" s="132"/>
      <c r="F215" s="132"/>
    </row>
    <row r="216" spans="1:6" s="128" customFormat="1" ht="15">
      <c r="A216" s="142"/>
      <c r="B216" s="142"/>
      <c r="C216" s="142"/>
      <c r="D216" s="132"/>
      <c r="E216" s="132"/>
      <c r="F216" s="132"/>
    </row>
    <row r="217" spans="1:6" s="128" customFormat="1" ht="15">
      <c r="A217" s="142"/>
      <c r="B217" s="142"/>
      <c r="C217" s="142"/>
      <c r="D217" s="132"/>
      <c r="E217" s="132"/>
      <c r="F217" s="132"/>
    </row>
    <row r="218" spans="1:6" s="128" customFormat="1" ht="15">
      <c r="A218" s="142"/>
      <c r="B218" s="142"/>
      <c r="C218" s="142"/>
      <c r="D218" s="132"/>
      <c r="E218" s="132"/>
      <c r="F218" s="132"/>
    </row>
    <row r="219" spans="1:6" s="128" customFormat="1" ht="15">
      <c r="A219" s="142"/>
      <c r="B219" s="142"/>
      <c r="C219" s="142"/>
      <c r="D219" s="132"/>
      <c r="E219" s="132"/>
      <c r="F219" s="132"/>
    </row>
    <row r="220" spans="1:6" s="128" customFormat="1" ht="15">
      <c r="A220" s="142"/>
      <c r="B220" s="142"/>
      <c r="C220" s="142"/>
      <c r="D220" s="132"/>
      <c r="E220" s="132"/>
      <c r="F220" s="132"/>
    </row>
    <row r="221" spans="1:6" s="128" customFormat="1" ht="15">
      <c r="A221" s="142"/>
      <c r="B221" s="142"/>
      <c r="C221" s="142"/>
      <c r="D221" s="132"/>
      <c r="E221" s="132"/>
      <c r="F221" s="132"/>
    </row>
    <row r="222" spans="1:6" s="128" customFormat="1" ht="15">
      <c r="A222" s="142"/>
      <c r="B222" s="142"/>
      <c r="C222" s="142"/>
      <c r="D222" s="132"/>
      <c r="E222" s="132"/>
      <c r="F222" s="132"/>
    </row>
    <row r="223" spans="1:6" s="128" customFormat="1" ht="15">
      <c r="A223" s="142"/>
      <c r="B223" s="142"/>
      <c r="C223" s="142"/>
      <c r="D223" s="132"/>
      <c r="E223" s="132"/>
      <c r="F223" s="132"/>
    </row>
    <row r="224" spans="1:6" s="128" customFormat="1" ht="15">
      <c r="A224" s="142"/>
      <c r="B224" s="142"/>
      <c r="C224" s="142"/>
      <c r="D224" s="132"/>
      <c r="E224" s="132"/>
      <c r="F224" s="132"/>
    </row>
    <row r="225" spans="1:6" s="128" customFormat="1" ht="15">
      <c r="A225" s="142"/>
      <c r="B225" s="142"/>
      <c r="C225" s="142"/>
      <c r="D225" s="132"/>
      <c r="E225" s="132"/>
      <c r="F225" s="132"/>
    </row>
    <row r="226" spans="1:6" s="128" customFormat="1" ht="15">
      <c r="A226" s="142"/>
      <c r="B226" s="142"/>
      <c r="C226" s="142"/>
      <c r="D226" s="132"/>
      <c r="E226" s="132"/>
      <c r="F226" s="132"/>
    </row>
    <row r="227" spans="1:6" s="128" customFormat="1" ht="15">
      <c r="A227" s="142"/>
      <c r="B227" s="142"/>
      <c r="C227" s="142"/>
      <c r="D227" s="132"/>
      <c r="E227" s="132"/>
      <c r="F227" s="132"/>
    </row>
    <row r="228" spans="1:6" s="128" customFormat="1" ht="15">
      <c r="A228" s="142"/>
      <c r="B228" s="142"/>
      <c r="C228" s="142"/>
      <c r="D228" s="132"/>
      <c r="E228" s="132"/>
      <c r="F228" s="132"/>
    </row>
    <row r="229" spans="1:6" s="128" customFormat="1" ht="15">
      <c r="A229" s="142"/>
      <c r="B229" s="142"/>
      <c r="C229" s="142"/>
      <c r="D229" s="132"/>
      <c r="E229" s="132"/>
      <c r="F229" s="132"/>
    </row>
    <row r="230" spans="1:6" s="128" customFormat="1" ht="15">
      <c r="A230" s="142"/>
      <c r="B230" s="142"/>
      <c r="C230" s="142"/>
      <c r="D230" s="132"/>
      <c r="E230" s="132"/>
      <c r="F230" s="132"/>
    </row>
    <row r="231" spans="1:6" s="128" customFormat="1" ht="15">
      <c r="A231" s="142"/>
      <c r="B231" s="142"/>
      <c r="C231" s="142"/>
      <c r="D231" s="132"/>
      <c r="E231" s="132"/>
      <c r="F231" s="132"/>
    </row>
    <row r="232" spans="1:6" s="128" customFormat="1" ht="15">
      <c r="A232" s="142"/>
      <c r="B232" s="142"/>
      <c r="C232" s="142"/>
      <c r="D232" s="132"/>
      <c r="E232" s="132"/>
      <c r="F232" s="132"/>
    </row>
    <row r="233" spans="1:6" s="128" customFormat="1" ht="15">
      <c r="A233" s="142"/>
      <c r="B233" s="142"/>
      <c r="C233" s="142"/>
      <c r="D233" s="132"/>
      <c r="E233" s="132"/>
      <c r="F233" s="132"/>
    </row>
    <row r="234" spans="1:6" s="128" customFormat="1" ht="15">
      <c r="A234" s="142"/>
      <c r="B234" s="142"/>
      <c r="C234" s="142"/>
      <c r="D234" s="132"/>
      <c r="E234" s="132"/>
      <c r="F234" s="132"/>
    </row>
    <row r="235" spans="1:6" s="128" customFormat="1" ht="15">
      <c r="A235" s="142"/>
      <c r="B235" s="142"/>
      <c r="C235" s="142"/>
      <c r="D235" s="132"/>
      <c r="E235" s="132"/>
      <c r="F235" s="132"/>
    </row>
    <row r="236" spans="1:6" s="128" customFormat="1" ht="15">
      <c r="A236" s="142"/>
      <c r="B236" s="142"/>
      <c r="C236" s="142"/>
      <c r="D236" s="132"/>
      <c r="E236" s="132"/>
      <c r="F236" s="132"/>
    </row>
    <row r="237" spans="1:6" s="128" customFormat="1" ht="15">
      <c r="A237" s="142"/>
      <c r="B237" s="142"/>
      <c r="C237" s="142"/>
      <c r="D237" s="132"/>
      <c r="E237" s="132"/>
      <c r="F237" s="132"/>
    </row>
    <row r="238" spans="1:6" s="128" customFormat="1" ht="15">
      <c r="A238" s="142"/>
      <c r="B238" s="142"/>
      <c r="C238" s="142"/>
      <c r="D238" s="132"/>
      <c r="E238" s="132"/>
      <c r="F238" s="132"/>
    </row>
    <row r="239" spans="1:6" s="128" customFormat="1" ht="15">
      <c r="A239" s="142"/>
      <c r="B239" s="142"/>
      <c r="C239" s="142"/>
      <c r="D239" s="132"/>
      <c r="E239" s="132"/>
      <c r="F239" s="132"/>
    </row>
    <row r="240" spans="1:6" s="128" customFormat="1" ht="15">
      <c r="A240" s="142"/>
      <c r="B240" s="142"/>
      <c r="C240" s="142"/>
      <c r="D240" s="132"/>
      <c r="E240" s="132"/>
      <c r="F240" s="132"/>
    </row>
    <row r="241" spans="1:6" s="128" customFormat="1" ht="15">
      <c r="A241" s="142"/>
      <c r="B241" s="142"/>
      <c r="C241" s="142"/>
      <c r="D241" s="132"/>
      <c r="E241" s="132"/>
      <c r="F241" s="132"/>
    </row>
    <row r="242" spans="1:6" s="128" customFormat="1" ht="15">
      <c r="A242" s="142"/>
      <c r="B242" s="142"/>
      <c r="C242" s="142"/>
      <c r="D242" s="132"/>
      <c r="E242" s="132"/>
      <c r="F242" s="132"/>
    </row>
    <row r="243" spans="1:6" s="128" customFormat="1" ht="15">
      <c r="A243" s="142"/>
      <c r="B243" s="142"/>
      <c r="C243" s="142"/>
      <c r="D243" s="132"/>
      <c r="E243" s="132"/>
      <c r="F243" s="132"/>
    </row>
    <row r="244" spans="1:6" s="128" customFormat="1" ht="15">
      <c r="A244" s="142"/>
      <c r="B244" s="142"/>
      <c r="C244" s="142"/>
      <c r="D244" s="132"/>
      <c r="E244" s="132"/>
      <c r="F244" s="132"/>
    </row>
    <row r="245" spans="1:6" s="128" customFormat="1" ht="15">
      <c r="A245" s="142"/>
      <c r="B245" s="142"/>
      <c r="C245" s="142"/>
      <c r="D245" s="132"/>
      <c r="E245" s="132"/>
      <c r="F245" s="132"/>
    </row>
    <row r="246" spans="1:6" s="128" customFormat="1" ht="15">
      <c r="A246" s="142"/>
      <c r="B246" s="142"/>
      <c r="C246" s="142"/>
      <c r="D246" s="132"/>
      <c r="E246" s="132"/>
      <c r="F246" s="132"/>
    </row>
    <row r="247" spans="1:6" s="128" customFormat="1" ht="15">
      <c r="A247" s="142"/>
      <c r="B247" s="142"/>
      <c r="C247" s="142"/>
      <c r="D247" s="132"/>
      <c r="E247" s="132"/>
      <c r="F247" s="132"/>
    </row>
    <row r="248" spans="1:6" s="128" customFormat="1" ht="15">
      <c r="A248" s="142"/>
      <c r="B248" s="142"/>
      <c r="C248" s="142"/>
      <c r="D248" s="132"/>
      <c r="E248" s="132"/>
      <c r="F248" s="132"/>
    </row>
    <row r="249" spans="1:6" s="128" customFormat="1" ht="15">
      <c r="A249" s="142"/>
      <c r="B249" s="142"/>
      <c r="C249" s="142"/>
      <c r="D249" s="132"/>
      <c r="E249" s="132"/>
      <c r="F249" s="132"/>
    </row>
    <row r="250" spans="1:6" s="128" customFormat="1" ht="15">
      <c r="A250" s="142"/>
      <c r="B250" s="142"/>
      <c r="C250" s="142"/>
      <c r="D250" s="132"/>
      <c r="E250" s="132"/>
      <c r="F250" s="132"/>
    </row>
    <row r="251" spans="1:6" s="128" customFormat="1" ht="15">
      <c r="A251" s="142"/>
      <c r="B251" s="142"/>
      <c r="C251" s="142"/>
      <c r="D251" s="132"/>
      <c r="E251" s="132"/>
      <c r="F251" s="132"/>
    </row>
    <row r="252" spans="1:6" s="128" customFormat="1" ht="15">
      <c r="A252" s="142"/>
      <c r="B252" s="142"/>
      <c r="C252" s="142"/>
      <c r="D252" s="132"/>
      <c r="E252" s="132"/>
      <c r="F252" s="132"/>
    </row>
    <row r="253" spans="1:6" s="128" customFormat="1" ht="15">
      <c r="A253" s="142"/>
      <c r="B253" s="142"/>
      <c r="C253" s="142"/>
      <c r="D253" s="132"/>
      <c r="E253" s="132"/>
      <c r="F253" s="132"/>
    </row>
    <row r="254" spans="1:6" s="128" customFormat="1" ht="15">
      <c r="A254" s="142"/>
      <c r="B254" s="142"/>
      <c r="C254" s="142"/>
      <c r="D254" s="132"/>
      <c r="E254" s="132"/>
      <c r="F254" s="132"/>
    </row>
    <row r="255" spans="1:6" s="128" customFormat="1" ht="15">
      <c r="A255" s="142"/>
      <c r="B255" s="142"/>
      <c r="C255" s="142"/>
      <c r="D255" s="132"/>
      <c r="E255" s="132"/>
      <c r="F255" s="132"/>
    </row>
    <row r="256" spans="1:6" s="128" customFormat="1" ht="15">
      <c r="A256" s="142"/>
      <c r="B256" s="142"/>
      <c r="C256" s="142"/>
      <c r="D256" s="132"/>
      <c r="E256" s="132"/>
      <c r="F256" s="132"/>
    </row>
    <row r="257" spans="1:6" s="128" customFormat="1" ht="15">
      <c r="A257" s="142"/>
      <c r="B257" s="142"/>
      <c r="C257" s="142"/>
      <c r="D257" s="132"/>
      <c r="E257" s="132"/>
      <c r="F257" s="132"/>
    </row>
    <row r="258" spans="1:6" s="128" customFormat="1" ht="15">
      <c r="A258" s="142"/>
      <c r="B258" s="142"/>
      <c r="C258" s="142"/>
      <c r="D258" s="132"/>
      <c r="E258" s="132"/>
      <c r="F258" s="132"/>
    </row>
    <row r="259" spans="1:6" s="128" customFormat="1" ht="15">
      <c r="A259" s="142"/>
      <c r="B259" s="142"/>
      <c r="C259" s="142"/>
      <c r="D259" s="132"/>
      <c r="E259" s="132"/>
      <c r="F259" s="132"/>
    </row>
    <row r="260" spans="1:6" s="128" customFormat="1" ht="15">
      <c r="A260" s="142"/>
      <c r="B260" s="142"/>
      <c r="C260" s="142"/>
      <c r="D260" s="132"/>
      <c r="E260" s="132"/>
      <c r="F260" s="132"/>
    </row>
    <row r="261" spans="1:6" s="128" customFormat="1" ht="15">
      <c r="A261" s="142"/>
      <c r="B261" s="142"/>
      <c r="C261" s="142"/>
      <c r="D261" s="132"/>
      <c r="E261" s="132"/>
      <c r="F261" s="132"/>
    </row>
    <row r="262" spans="1:6" s="128" customFormat="1" ht="15">
      <c r="A262" s="142"/>
      <c r="B262" s="142"/>
      <c r="C262" s="142"/>
      <c r="D262" s="132"/>
      <c r="E262" s="132"/>
      <c r="F262" s="132"/>
    </row>
    <row r="263" spans="1:6" s="128" customFormat="1" ht="15">
      <c r="A263" s="142"/>
      <c r="B263" s="142"/>
      <c r="C263" s="142"/>
      <c r="D263" s="132"/>
      <c r="E263" s="132"/>
      <c r="F263" s="132"/>
    </row>
    <row r="264" spans="1:6" s="128" customFormat="1" ht="15">
      <c r="A264" s="142"/>
      <c r="B264" s="142"/>
      <c r="C264" s="142"/>
      <c r="D264" s="132"/>
      <c r="E264" s="132"/>
      <c r="F264" s="132"/>
    </row>
    <row r="265" spans="1:6" s="128" customFormat="1" ht="15">
      <c r="A265" s="142"/>
      <c r="B265" s="142"/>
      <c r="C265" s="142"/>
      <c r="D265" s="132"/>
      <c r="E265" s="132"/>
      <c r="F265" s="132"/>
    </row>
    <row r="266" spans="1:6" s="128" customFormat="1" ht="15">
      <c r="A266" s="142"/>
      <c r="B266" s="142"/>
      <c r="C266" s="142"/>
      <c r="D266" s="132"/>
      <c r="E266" s="132"/>
      <c r="F266" s="132"/>
    </row>
    <row r="267" spans="1:6" s="128" customFormat="1" ht="15">
      <c r="A267" s="142"/>
      <c r="B267" s="142"/>
      <c r="C267" s="142"/>
      <c r="D267" s="132"/>
      <c r="E267" s="132"/>
      <c r="F267" s="132"/>
    </row>
    <row r="268" spans="1:6" s="128" customFormat="1" ht="15">
      <c r="A268" s="142"/>
      <c r="B268" s="142"/>
      <c r="C268" s="142"/>
      <c r="D268" s="132"/>
      <c r="E268" s="132"/>
      <c r="F268" s="132"/>
    </row>
    <row r="269" spans="1:6" s="128" customFormat="1" ht="15">
      <c r="A269" s="142"/>
      <c r="B269" s="142"/>
      <c r="C269" s="142"/>
      <c r="D269" s="132"/>
      <c r="E269" s="132"/>
      <c r="F269" s="132"/>
    </row>
    <row r="270" spans="1:6" s="128" customFormat="1" ht="15">
      <c r="A270" s="142"/>
      <c r="B270" s="142"/>
      <c r="C270" s="142"/>
      <c r="D270" s="132"/>
      <c r="E270" s="132"/>
      <c r="F270" s="132"/>
    </row>
    <row r="271" spans="1:6" s="128" customFormat="1" ht="15">
      <c r="A271" s="142"/>
      <c r="B271" s="142"/>
      <c r="C271" s="142"/>
      <c r="D271" s="132"/>
      <c r="E271" s="132"/>
      <c r="F271" s="132"/>
    </row>
    <row r="272" spans="1:6" s="128" customFormat="1" ht="15">
      <c r="A272" s="142"/>
      <c r="B272" s="142"/>
      <c r="C272" s="142"/>
      <c r="D272" s="132"/>
      <c r="E272" s="132"/>
      <c r="F272" s="132"/>
    </row>
    <row r="273" spans="1:6" s="128" customFormat="1" ht="15">
      <c r="A273" s="142"/>
      <c r="B273" s="142"/>
      <c r="C273" s="142"/>
      <c r="D273" s="132"/>
      <c r="E273" s="132"/>
      <c r="F273" s="132"/>
    </row>
    <row r="274" spans="1:6" s="128" customFormat="1" ht="15">
      <c r="A274" s="142"/>
      <c r="B274" s="142"/>
      <c r="C274" s="142"/>
      <c r="D274" s="132"/>
      <c r="E274" s="132"/>
      <c r="F274" s="132"/>
    </row>
    <row r="275" spans="1:6" s="128" customFormat="1" ht="15">
      <c r="A275" s="142"/>
      <c r="B275" s="142"/>
      <c r="C275" s="142"/>
      <c r="D275" s="132"/>
      <c r="E275" s="132"/>
      <c r="F275" s="132"/>
    </row>
    <row r="276" spans="1:6" s="128" customFormat="1" ht="15">
      <c r="A276" s="142"/>
      <c r="B276" s="142"/>
      <c r="C276" s="142"/>
      <c r="D276" s="132"/>
      <c r="E276" s="132"/>
      <c r="F276" s="132"/>
    </row>
    <row r="277" spans="1:6" s="128" customFormat="1" ht="15">
      <c r="A277" s="142"/>
      <c r="B277" s="142"/>
      <c r="C277" s="142"/>
      <c r="D277" s="132"/>
      <c r="E277" s="132"/>
      <c r="F277" s="132"/>
    </row>
    <row r="278" spans="1:6" s="128" customFormat="1" ht="15">
      <c r="A278" s="142"/>
      <c r="B278" s="142"/>
      <c r="C278" s="142"/>
      <c r="D278" s="132"/>
      <c r="E278" s="132"/>
      <c r="F278" s="132"/>
    </row>
    <row r="279" spans="1:6" s="128" customFormat="1" ht="15">
      <c r="A279" s="142"/>
      <c r="B279" s="142"/>
      <c r="C279" s="142"/>
      <c r="D279" s="132"/>
      <c r="E279" s="132"/>
      <c r="F279" s="132"/>
    </row>
    <row r="280" spans="1:6" s="128" customFormat="1" ht="15">
      <c r="A280" s="142"/>
      <c r="B280" s="142"/>
      <c r="C280" s="142"/>
      <c r="D280" s="132"/>
      <c r="E280" s="132"/>
      <c r="F280" s="132"/>
    </row>
    <row r="281" spans="1:6" s="128" customFormat="1" ht="15">
      <c r="A281" s="142"/>
      <c r="B281" s="142"/>
      <c r="C281" s="142"/>
      <c r="D281" s="132"/>
      <c r="E281" s="132"/>
      <c r="F281" s="132"/>
    </row>
    <row r="282" spans="1:6" s="128" customFormat="1" ht="15">
      <c r="A282" s="142"/>
      <c r="B282" s="142"/>
      <c r="C282" s="142"/>
      <c r="D282" s="132"/>
      <c r="E282" s="132"/>
      <c r="F282" s="132"/>
    </row>
    <row r="283" spans="1:6" s="128" customFormat="1" ht="15">
      <c r="A283" s="142"/>
      <c r="B283" s="142"/>
      <c r="C283" s="142"/>
      <c r="D283" s="132"/>
      <c r="E283" s="132"/>
      <c r="F283" s="132"/>
    </row>
    <row r="284" spans="1:6" s="128" customFormat="1" ht="15">
      <c r="A284" s="142"/>
      <c r="B284" s="142"/>
      <c r="C284" s="142"/>
      <c r="D284" s="132"/>
      <c r="E284" s="132"/>
      <c r="F284" s="132"/>
    </row>
    <row r="285" spans="1:6" s="128" customFormat="1" ht="15">
      <c r="A285" s="142"/>
      <c r="B285" s="142"/>
      <c r="C285" s="142"/>
      <c r="D285" s="132"/>
      <c r="E285" s="132"/>
      <c r="F285" s="132"/>
    </row>
    <row r="286" spans="1:6" s="128" customFormat="1" ht="15">
      <c r="A286" s="142"/>
      <c r="B286" s="142"/>
      <c r="C286" s="142"/>
      <c r="D286" s="132"/>
      <c r="E286" s="132"/>
      <c r="F286" s="132"/>
    </row>
    <row r="287" spans="1:6" s="128" customFormat="1" ht="15">
      <c r="A287" s="142"/>
      <c r="B287" s="142"/>
      <c r="C287" s="142"/>
      <c r="D287" s="132"/>
      <c r="E287" s="132"/>
      <c r="F287" s="132"/>
    </row>
    <row r="288" spans="1:6" s="128" customFormat="1" ht="15">
      <c r="A288" s="142"/>
      <c r="B288" s="142"/>
      <c r="C288" s="142"/>
      <c r="D288" s="132"/>
      <c r="E288" s="132"/>
      <c r="F288" s="132"/>
    </row>
    <row r="289" spans="1:6" s="128" customFormat="1" ht="15">
      <c r="A289" s="142"/>
      <c r="B289" s="142"/>
      <c r="C289" s="142"/>
      <c r="D289" s="132"/>
      <c r="E289" s="132"/>
      <c r="F289" s="132"/>
    </row>
    <row r="290" spans="1:6" s="128" customFormat="1" ht="15">
      <c r="A290" s="142"/>
      <c r="B290" s="142"/>
      <c r="C290" s="142"/>
      <c r="D290" s="132"/>
      <c r="E290" s="132"/>
      <c r="F290" s="132"/>
    </row>
    <row r="291" spans="1:6" s="128" customFormat="1" ht="15">
      <c r="A291" s="142"/>
      <c r="B291" s="142"/>
      <c r="C291" s="142"/>
      <c r="D291" s="132"/>
      <c r="E291" s="132"/>
      <c r="F291" s="132"/>
    </row>
    <row r="292" spans="1:6" s="128" customFormat="1" ht="15">
      <c r="A292" s="142"/>
      <c r="B292" s="142"/>
      <c r="C292" s="142"/>
      <c r="D292" s="132"/>
      <c r="E292" s="132"/>
      <c r="F292" s="132"/>
    </row>
    <row r="293" spans="1:6" s="128" customFormat="1" ht="15">
      <c r="A293" s="142"/>
      <c r="B293" s="142"/>
      <c r="C293" s="142"/>
      <c r="D293" s="132"/>
      <c r="E293" s="132"/>
      <c r="F293" s="132"/>
    </row>
    <row r="294" spans="1:6" s="128" customFormat="1" ht="15">
      <c r="A294" s="142"/>
      <c r="B294" s="142"/>
      <c r="C294" s="142"/>
      <c r="D294" s="132"/>
      <c r="E294" s="132"/>
      <c r="F294" s="132"/>
    </row>
    <row r="295" spans="1:6" s="128" customFormat="1" ht="15">
      <c r="A295" s="142"/>
      <c r="B295" s="142"/>
      <c r="C295" s="142"/>
      <c r="D295" s="132"/>
      <c r="E295" s="132"/>
      <c r="F295" s="132"/>
    </row>
    <row r="296" spans="1:6" s="128" customFormat="1" ht="15">
      <c r="A296" s="142"/>
      <c r="B296" s="142"/>
      <c r="C296" s="142"/>
      <c r="D296" s="132"/>
      <c r="E296" s="132"/>
      <c r="F296" s="132"/>
    </row>
    <row r="297" spans="1:6" s="128" customFormat="1" ht="15">
      <c r="A297" s="142"/>
      <c r="B297" s="142"/>
      <c r="C297" s="142"/>
      <c r="D297" s="132"/>
      <c r="E297" s="132"/>
      <c r="F297" s="132"/>
    </row>
    <row r="298" spans="1:6" s="128" customFormat="1" ht="15">
      <c r="A298" s="142"/>
      <c r="B298" s="142"/>
      <c r="C298" s="142"/>
      <c r="D298" s="132"/>
      <c r="E298" s="132"/>
      <c r="F298" s="132"/>
    </row>
    <row r="299" spans="1:6" s="128" customFormat="1" ht="15">
      <c r="A299" s="142"/>
      <c r="B299" s="142"/>
      <c r="C299" s="142"/>
      <c r="D299" s="132"/>
      <c r="E299" s="132"/>
      <c r="F299" s="132"/>
    </row>
    <row r="300" spans="1:6" s="128" customFormat="1" ht="15">
      <c r="A300" s="142"/>
      <c r="B300" s="142"/>
      <c r="C300" s="142"/>
      <c r="D300" s="132"/>
      <c r="E300" s="132"/>
      <c r="F300" s="132"/>
    </row>
    <row r="301" spans="1:6" s="128" customFormat="1" ht="15">
      <c r="A301" s="142"/>
      <c r="B301" s="142"/>
      <c r="C301" s="142"/>
      <c r="D301" s="132"/>
      <c r="E301" s="132"/>
      <c r="F301" s="132"/>
    </row>
    <row r="302" spans="1:6" s="128" customFormat="1" ht="15">
      <c r="A302" s="142"/>
      <c r="B302" s="142"/>
      <c r="C302" s="142"/>
      <c r="D302" s="132"/>
      <c r="E302" s="132"/>
      <c r="F302" s="132"/>
    </row>
    <row r="303" spans="1:6" s="128" customFormat="1" ht="15">
      <c r="A303" s="142"/>
      <c r="B303" s="142"/>
      <c r="C303" s="142"/>
      <c r="D303" s="132"/>
      <c r="E303" s="132"/>
      <c r="F303" s="132"/>
    </row>
    <row r="304" spans="1:6" s="128" customFormat="1" ht="15">
      <c r="A304" s="142"/>
      <c r="B304" s="142"/>
      <c r="C304" s="142"/>
      <c r="D304" s="132"/>
      <c r="E304" s="132"/>
      <c r="F304" s="132"/>
    </row>
    <row r="305" spans="1:6" s="128" customFormat="1" ht="15">
      <c r="A305" s="142"/>
      <c r="B305" s="142"/>
      <c r="C305" s="142"/>
      <c r="D305" s="132"/>
      <c r="E305" s="132"/>
      <c r="F305" s="132"/>
    </row>
    <row r="306" spans="1:6" s="128" customFormat="1" ht="15">
      <c r="A306" s="142"/>
      <c r="B306" s="142"/>
      <c r="C306" s="142"/>
      <c r="D306" s="132"/>
      <c r="E306" s="132"/>
      <c r="F306" s="132"/>
    </row>
    <row r="307" spans="1:6" s="128" customFormat="1" ht="15">
      <c r="A307" s="142"/>
      <c r="B307" s="142"/>
      <c r="C307" s="142"/>
      <c r="D307" s="132"/>
      <c r="E307" s="132"/>
      <c r="F307" s="132"/>
    </row>
    <row r="308" spans="1:6" s="128" customFormat="1" ht="15">
      <c r="A308" s="142"/>
      <c r="B308" s="142"/>
      <c r="C308" s="142"/>
      <c r="D308" s="132"/>
      <c r="E308" s="132"/>
      <c r="F308" s="132"/>
    </row>
    <row r="309" spans="1:6" s="128" customFormat="1" ht="15">
      <c r="A309" s="142"/>
      <c r="B309" s="142"/>
      <c r="C309" s="142"/>
      <c r="D309" s="132"/>
      <c r="E309" s="132"/>
      <c r="F309" s="132"/>
    </row>
    <row r="310" spans="1:6" s="128" customFormat="1" ht="15">
      <c r="A310" s="142"/>
      <c r="B310" s="142"/>
      <c r="C310" s="142"/>
      <c r="D310" s="132"/>
      <c r="E310" s="132"/>
      <c r="F310" s="132"/>
    </row>
    <row r="311" spans="1:6" s="128" customFormat="1" ht="15">
      <c r="A311" s="142"/>
      <c r="B311" s="142"/>
      <c r="C311" s="142"/>
      <c r="D311" s="132"/>
      <c r="E311" s="132"/>
      <c r="F311" s="132"/>
    </row>
    <row r="312" spans="1:6" s="128" customFormat="1" ht="15">
      <c r="A312" s="142"/>
      <c r="B312" s="142"/>
      <c r="C312" s="142"/>
      <c r="D312" s="132"/>
      <c r="E312" s="132"/>
      <c r="F312" s="132"/>
    </row>
    <row r="313" spans="1:6" s="128" customFormat="1" ht="15">
      <c r="A313" s="142"/>
      <c r="B313" s="142"/>
      <c r="C313" s="142"/>
      <c r="D313" s="132"/>
      <c r="E313" s="132"/>
      <c r="F313" s="132"/>
    </row>
    <row r="314" spans="1:6" s="128" customFormat="1" ht="15">
      <c r="A314" s="142"/>
      <c r="B314" s="142"/>
      <c r="C314" s="142"/>
      <c r="D314" s="132"/>
      <c r="E314" s="132"/>
      <c r="F314" s="132"/>
    </row>
    <row r="315" spans="1:6" s="128" customFormat="1" ht="15">
      <c r="A315" s="142"/>
      <c r="B315" s="142"/>
      <c r="C315" s="142"/>
      <c r="D315" s="132"/>
      <c r="E315" s="132"/>
      <c r="F315" s="132"/>
    </row>
    <row r="316" spans="1:6" s="128" customFormat="1" ht="15">
      <c r="A316" s="142"/>
      <c r="B316" s="142"/>
      <c r="C316" s="142"/>
      <c r="D316" s="132"/>
      <c r="E316" s="132"/>
      <c r="F316" s="132"/>
    </row>
    <row r="317" spans="1:6" s="128" customFormat="1" ht="15">
      <c r="A317" s="142"/>
      <c r="B317" s="142"/>
      <c r="C317" s="142"/>
      <c r="D317" s="132"/>
      <c r="E317" s="132"/>
      <c r="F317" s="132"/>
    </row>
    <row r="318" spans="1:6" s="128" customFormat="1" ht="15">
      <c r="A318" s="142"/>
      <c r="B318" s="142"/>
      <c r="C318" s="142"/>
      <c r="D318" s="132"/>
      <c r="E318" s="132"/>
      <c r="F318" s="132"/>
    </row>
    <row r="319" spans="1:6" s="128" customFormat="1" ht="15">
      <c r="A319" s="142"/>
      <c r="B319" s="142"/>
      <c r="C319" s="142"/>
      <c r="D319" s="132"/>
      <c r="E319" s="132"/>
      <c r="F319" s="132"/>
    </row>
    <row r="320" spans="1:6" s="128" customFormat="1" ht="15">
      <c r="A320" s="142"/>
      <c r="B320" s="142"/>
      <c r="C320" s="142"/>
      <c r="D320" s="132"/>
      <c r="E320" s="132"/>
      <c r="F320" s="132"/>
    </row>
    <row r="321" spans="1:6" s="128" customFormat="1" ht="15">
      <c r="A321" s="142"/>
      <c r="B321" s="142"/>
      <c r="C321" s="142"/>
      <c r="D321" s="132"/>
      <c r="E321" s="132"/>
      <c r="F321" s="132"/>
    </row>
    <row r="322" spans="1:6" s="128" customFormat="1" ht="15">
      <c r="A322" s="142"/>
      <c r="B322" s="142"/>
      <c r="C322" s="142"/>
      <c r="D322" s="132"/>
      <c r="E322" s="132"/>
      <c r="F322" s="132"/>
    </row>
    <row r="323" spans="1:6" s="128" customFormat="1" ht="15">
      <c r="A323" s="142"/>
      <c r="B323" s="142"/>
      <c r="C323" s="142"/>
      <c r="D323" s="132"/>
      <c r="E323" s="132"/>
      <c r="F323" s="132"/>
    </row>
    <row r="324" spans="1:6" s="128" customFormat="1" ht="15">
      <c r="A324" s="142"/>
      <c r="B324" s="142"/>
      <c r="C324" s="142"/>
      <c r="D324" s="132"/>
      <c r="E324" s="132"/>
      <c r="F324" s="132"/>
    </row>
    <row r="325" spans="1:6" s="128" customFormat="1" ht="15">
      <c r="A325" s="142"/>
      <c r="B325" s="142"/>
      <c r="C325" s="142"/>
      <c r="D325" s="132"/>
      <c r="E325" s="132"/>
      <c r="F325" s="132"/>
    </row>
    <row r="326" spans="1:6" s="128" customFormat="1" ht="15">
      <c r="A326" s="142"/>
      <c r="B326" s="142"/>
      <c r="C326" s="142"/>
      <c r="D326" s="132"/>
      <c r="E326" s="132"/>
      <c r="F326" s="132"/>
    </row>
    <row r="327" spans="1:6" s="128" customFormat="1" ht="15">
      <c r="A327" s="142"/>
      <c r="B327" s="142"/>
      <c r="C327" s="142"/>
      <c r="D327" s="132"/>
      <c r="E327" s="132"/>
      <c r="F327" s="132"/>
    </row>
    <row r="328" spans="1:6" s="128" customFormat="1" ht="15">
      <c r="A328" s="142"/>
      <c r="B328" s="142"/>
      <c r="C328" s="142"/>
      <c r="D328" s="132"/>
      <c r="E328" s="132"/>
      <c r="F328" s="132"/>
    </row>
    <row r="329" spans="1:6" s="128" customFormat="1" ht="15">
      <c r="A329" s="142"/>
      <c r="B329" s="142"/>
      <c r="C329" s="142"/>
      <c r="D329" s="132"/>
      <c r="E329" s="132"/>
      <c r="F329" s="132"/>
    </row>
    <row r="330" spans="1:6" s="128" customFormat="1" ht="15">
      <c r="A330" s="142"/>
      <c r="B330" s="142"/>
      <c r="C330" s="142"/>
      <c r="D330" s="132"/>
      <c r="E330" s="132"/>
      <c r="F330" s="132"/>
    </row>
    <row r="331" spans="1:6" s="128" customFormat="1" ht="15">
      <c r="A331" s="142"/>
      <c r="B331" s="142"/>
      <c r="C331" s="142"/>
      <c r="D331" s="132"/>
      <c r="E331" s="132"/>
      <c r="F331" s="132"/>
    </row>
    <row r="332" spans="1:6" s="128" customFormat="1" ht="15">
      <c r="A332" s="142"/>
      <c r="B332" s="142"/>
      <c r="C332" s="142"/>
      <c r="D332" s="132"/>
      <c r="E332" s="132"/>
      <c r="F332" s="132"/>
    </row>
    <row r="333" spans="1:6" s="128" customFormat="1" ht="15">
      <c r="A333" s="142"/>
      <c r="B333" s="142"/>
      <c r="C333" s="142"/>
      <c r="D333" s="132"/>
      <c r="E333" s="132"/>
      <c r="F333" s="132"/>
    </row>
    <row r="334" spans="1:6" s="128" customFormat="1" ht="15">
      <c r="A334" s="142"/>
      <c r="B334" s="142"/>
      <c r="C334" s="142"/>
      <c r="D334" s="132"/>
      <c r="E334" s="132"/>
      <c r="F334" s="132"/>
    </row>
    <row r="335" spans="1:6" s="128" customFormat="1" ht="15">
      <c r="A335" s="142"/>
      <c r="B335" s="142"/>
      <c r="C335" s="142"/>
      <c r="D335" s="132"/>
      <c r="E335" s="132"/>
      <c r="F335" s="132"/>
    </row>
    <row r="336" spans="1:6" s="128" customFormat="1" ht="15">
      <c r="A336" s="142"/>
      <c r="B336" s="142"/>
      <c r="C336" s="142"/>
      <c r="D336" s="132"/>
      <c r="E336" s="132"/>
      <c r="F336" s="132"/>
    </row>
    <row r="337" spans="1:6" s="128" customFormat="1" ht="15">
      <c r="A337" s="142"/>
      <c r="B337" s="142"/>
      <c r="C337" s="142"/>
      <c r="D337" s="132"/>
      <c r="E337" s="132"/>
      <c r="F337" s="132"/>
    </row>
    <row r="338" spans="1:6" s="128" customFormat="1" ht="15">
      <c r="A338" s="142"/>
      <c r="B338" s="142"/>
      <c r="C338" s="142"/>
      <c r="D338" s="132"/>
      <c r="E338" s="132"/>
      <c r="F338" s="132"/>
    </row>
    <row r="339" spans="1:6" s="128" customFormat="1" ht="15">
      <c r="A339" s="142"/>
      <c r="B339" s="142"/>
      <c r="C339" s="142"/>
      <c r="D339" s="132"/>
      <c r="E339" s="132"/>
      <c r="F339" s="132"/>
    </row>
    <row r="340" spans="1:6" s="128" customFormat="1" ht="15">
      <c r="A340" s="142"/>
      <c r="B340" s="142"/>
      <c r="C340" s="142"/>
      <c r="D340" s="132"/>
      <c r="E340" s="132"/>
      <c r="F340" s="132"/>
    </row>
    <row r="341" spans="1:6" s="128" customFormat="1" ht="15">
      <c r="A341" s="142"/>
      <c r="B341" s="142"/>
      <c r="C341" s="142"/>
      <c r="D341" s="132"/>
      <c r="E341" s="132"/>
      <c r="F341" s="132"/>
    </row>
    <row r="342" spans="1:6" s="128" customFormat="1" ht="15">
      <c r="A342" s="142"/>
      <c r="B342" s="142"/>
      <c r="C342" s="142"/>
      <c r="D342" s="132"/>
      <c r="E342" s="132"/>
      <c r="F342" s="132"/>
    </row>
    <row r="343" spans="1:6" s="128" customFormat="1" ht="15">
      <c r="A343" s="142"/>
      <c r="B343" s="142"/>
      <c r="C343" s="142"/>
      <c r="D343" s="132"/>
      <c r="E343" s="132"/>
      <c r="F343" s="132"/>
    </row>
    <row r="344" spans="1:6" s="128" customFormat="1" ht="15">
      <c r="A344" s="142"/>
      <c r="B344" s="142"/>
      <c r="C344" s="142"/>
      <c r="D344" s="132"/>
      <c r="E344" s="132"/>
      <c r="F344" s="132"/>
    </row>
    <row r="345" spans="1:6" s="128" customFormat="1" ht="15">
      <c r="A345" s="142"/>
      <c r="B345" s="142"/>
      <c r="C345" s="142"/>
      <c r="D345" s="132"/>
      <c r="E345" s="132"/>
      <c r="F345" s="132"/>
    </row>
    <row r="346" spans="1:6" s="128" customFormat="1" ht="15">
      <c r="A346" s="142"/>
      <c r="B346" s="142"/>
      <c r="C346" s="142"/>
      <c r="D346" s="132"/>
      <c r="E346" s="132"/>
      <c r="F346" s="132"/>
    </row>
    <row r="347" spans="1:6" s="128" customFormat="1" ht="15">
      <c r="A347" s="142"/>
      <c r="B347" s="142"/>
      <c r="C347" s="142"/>
      <c r="D347" s="132"/>
      <c r="E347" s="132"/>
      <c r="F347" s="132"/>
    </row>
    <row r="348" spans="1:6" s="128" customFormat="1" ht="15">
      <c r="A348" s="142"/>
      <c r="B348" s="142"/>
      <c r="C348" s="142"/>
      <c r="D348" s="132"/>
      <c r="E348" s="132"/>
      <c r="F348" s="132"/>
    </row>
    <row r="349" spans="1:6" s="128" customFormat="1" ht="15">
      <c r="A349" s="142"/>
      <c r="B349" s="142"/>
      <c r="C349" s="142"/>
      <c r="D349" s="132"/>
      <c r="E349" s="132"/>
      <c r="F349" s="132"/>
    </row>
    <row r="350" spans="1:6" s="128" customFormat="1" ht="15">
      <c r="A350" s="142"/>
      <c r="B350" s="142"/>
      <c r="C350" s="142"/>
      <c r="D350" s="132"/>
      <c r="E350" s="132"/>
      <c r="F350" s="132"/>
    </row>
    <row r="351" spans="1:6" s="128" customFormat="1" ht="15">
      <c r="A351" s="142"/>
      <c r="B351" s="142"/>
      <c r="C351" s="142"/>
      <c r="D351" s="132"/>
      <c r="E351" s="132"/>
      <c r="F351" s="132"/>
    </row>
    <row r="352" spans="1:6" s="128" customFormat="1" ht="15">
      <c r="A352" s="142"/>
      <c r="B352" s="142"/>
      <c r="C352" s="142"/>
      <c r="D352" s="132"/>
      <c r="E352" s="132"/>
      <c r="F352" s="132"/>
    </row>
    <row r="353" spans="1:6" s="128" customFormat="1" ht="15">
      <c r="A353" s="142"/>
      <c r="B353" s="142"/>
      <c r="C353" s="142"/>
      <c r="D353" s="132"/>
      <c r="E353" s="132"/>
      <c r="F353" s="132"/>
    </row>
    <row r="354" spans="1:6" s="128" customFormat="1" ht="15">
      <c r="A354" s="142"/>
      <c r="B354" s="142"/>
      <c r="C354" s="142"/>
      <c r="D354" s="132"/>
      <c r="E354" s="132"/>
      <c r="F354" s="132"/>
    </row>
    <row r="355" spans="1:6" s="128" customFormat="1" ht="15">
      <c r="A355" s="142"/>
      <c r="B355" s="142"/>
      <c r="C355" s="142"/>
      <c r="D355" s="132"/>
      <c r="E355" s="132"/>
      <c r="F355" s="132"/>
    </row>
    <row r="356" spans="1:6" s="128" customFormat="1" ht="15">
      <c r="A356" s="142"/>
      <c r="B356" s="142"/>
      <c r="C356" s="142"/>
      <c r="D356" s="132"/>
      <c r="E356" s="132"/>
      <c r="F356" s="132"/>
    </row>
    <row r="357" spans="1:6" s="128" customFormat="1" ht="15">
      <c r="A357" s="142"/>
      <c r="B357" s="142"/>
      <c r="C357" s="142"/>
      <c r="D357" s="132"/>
      <c r="E357" s="132"/>
      <c r="F357" s="132"/>
    </row>
    <row r="358" spans="1:6" s="128" customFormat="1" ht="15">
      <c r="A358" s="142"/>
      <c r="B358" s="142"/>
      <c r="C358" s="142"/>
      <c r="D358" s="132"/>
      <c r="E358" s="132"/>
      <c r="F358" s="132"/>
    </row>
    <row r="359" spans="1:6" s="128" customFormat="1" ht="15">
      <c r="A359" s="142"/>
      <c r="B359" s="142"/>
      <c r="C359" s="142"/>
      <c r="D359" s="132"/>
      <c r="E359" s="132"/>
      <c r="F359" s="132"/>
    </row>
    <row r="360" spans="1:6" s="128" customFormat="1" ht="15">
      <c r="A360" s="142"/>
      <c r="B360" s="142"/>
      <c r="C360" s="142"/>
      <c r="D360" s="132"/>
      <c r="E360" s="132"/>
      <c r="F360" s="132"/>
    </row>
    <row r="361" spans="1:6" s="128" customFormat="1" ht="15">
      <c r="A361" s="142"/>
      <c r="B361" s="142"/>
      <c r="C361" s="142"/>
      <c r="D361" s="132"/>
      <c r="E361" s="132"/>
      <c r="F361" s="132"/>
    </row>
    <row r="362" spans="1:6" s="128" customFormat="1" ht="15">
      <c r="A362" s="142"/>
      <c r="B362" s="142"/>
      <c r="C362" s="142"/>
      <c r="D362" s="132"/>
      <c r="E362" s="132"/>
      <c r="F362" s="132"/>
    </row>
    <row r="363" spans="1:6" s="128" customFormat="1" ht="15">
      <c r="A363" s="142"/>
      <c r="B363" s="142"/>
      <c r="C363" s="142"/>
      <c r="D363" s="132"/>
      <c r="E363" s="132"/>
      <c r="F363" s="132"/>
    </row>
    <row r="364" spans="1:6" s="128" customFormat="1" ht="15">
      <c r="A364" s="142"/>
      <c r="B364" s="142"/>
      <c r="C364" s="142"/>
      <c r="D364" s="132"/>
      <c r="E364" s="132"/>
      <c r="F364" s="132"/>
    </row>
    <row r="365" spans="1:6" s="128" customFormat="1" ht="15">
      <c r="A365" s="142"/>
      <c r="B365" s="142"/>
      <c r="C365" s="142"/>
      <c r="D365" s="132"/>
      <c r="E365" s="132"/>
      <c r="F365" s="132"/>
    </row>
    <row r="366" spans="1:6" s="128" customFormat="1" ht="15">
      <c r="A366" s="142"/>
      <c r="B366" s="142"/>
      <c r="C366" s="142"/>
      <c r="D366" s="132"/>
      <c r="E366" s="132"/>
      <c r="F366" s="132"/>
    </row>
    <row r="367" spans="1:6" s="128" customFormat="1" ht="15">
      <c r="A367" s="142"/>
      <c r="B367" s="142"/>
      <c r="C367" s="142"/>
      <c r="D367" s="132"/>
      <c r="E367" s="132"/>
      <c r="F367" s="132"/>
    </row>
    <row r="368" spans="1:6" s="128" customFormat="1" ht="15">
      <c r="A368" s="142"/>
      <c r="B368" s="142"/>
      <c r="C368" s="142"/>
      <c r="D368" s="132"/>
      <c r="E368" s="132"/>
      <c r="F368" s="132"/>
    </row>
    <row r="369" spans="1:6" s="128" customFormat="1" ht="15">
      <c r="A369" s="142"/>
      <c r="B369" s="142"/>
      <c r="C369" s="142"/>
      <c r="D369" s="132"/>
      <c r="E369" s="132"/>
      <c r="F369" s="132"/>
    </row>
    <row r="370" spans="1:6" s="128" customFormat="1" ht="15">
      <c r="A370" s="142"/>
      <c r="B370" s="142"/>
      <c r="C370" s="142"/>
      <c r="D370" s="132"/>
      <c r="E370" s="132"/>
      <c r="F370" s="132"/>
    </row>
    <row r="371" spans="1:6" s="128" customFormat="1" ht="15">
      <c r="A371" s="142"/>
      <c r="B371" s="142"/>
      <c r="C371" s="142"/>
      <c r="D371" s="132"/>
      <c r="E371" s="132"/>
      <c r="F371" s="132"/>
    </row>
    <row r="372" spans="1:6" s="128" customFormat="1" ht="15">
      <c r="A372" s="142"/>
      <c r="B372" s="142"/>
      <c r="C372" s="142"/>
      <c r="D372" s="132"/>
      <c r="E372" s="132"/>
      <c r="F372" s="132"/>
    </row>
    <row r="373" spans="1:6" s="128" customFormat="1" ht="15">
      <c r="A373" s="142"/>
      <c r="B373" s="142"/>
      <c r="C373" s="142"/>
      <c r="D373" s="132"/>
      <c r="E373" s="132"/>
      <c r="F373" s="132"/>
    </row>
    <row r="374" spans="1:6" s="128" customFormat="1" ht="15">
      <c r="A374" s="142"/>
      <c r="B374" s="142"/>
      <c r="C374" s="142"/>
      <c r="D374" s="132"/>
      <c r="E374" s="132"/>
      <c r="F374" s="132"/>
    </row>
    <row r="375" spans="1:6" s="128" customFormat="1" ht="15">
      <c r="A375" s="142"/>
      <c r="B375" s="142"/>
      <c r="C375" s="142"/>
      <c r="D375" s="132"/>
      <c r="E375" s="132"/>
      <c r="F375" s="132"/>
    </row>
    <row r="376" spans="1:6" s="128" customFormat="1" ht="15">
      <c r="A376" s="142"/>
      <c r="B376" s="142"/>
      <c r="C376" s="142"/>
      <c r="D376" s="132"/>
      <c r="E376" s="132"/>
      <c r="F376" s="132"/>
    </row>
    <row r="377" spans="1:6" s="128" customFormat="1" ht="15">
      <c r="A377" s="142"/>
      <c r="B377" s="142"/>
      <c r="C377" s="142"/>
      <c r="D377" s="132"/>
      <c r="E377" s="132"/>
      <c r="F377" s="132"/>
    </row>
    <row r="378" spans="1:6" s="128" customFormat="1" ht="15">
      <c r="A378" s="142"/>
      <c r="B378" s="142"/>
      <c r="C378" s="142"/>
      <c r="D378" s="132"/>
      <c r="E378" s="132"/>
      <c r="F378" s="132"/>
    </row>
    <row r="379" spans="1:6" s="128" customFormat="1" ht="15">
      <c r="A379" s="142"/>
      <c r="B379" s="142"/>
      <c r="C379" s="142"/>
      <c r="D379" s="132"/>
      <c r="E379" s="132"/>
      <c r="F379" s="132"/>
    </row>
    <row r="380" spans="1:6" s="128" customFormat="1" ht="15">
      <c r="A380" s="142"/>
      <c r="B380" s="142"/>
      <c r="C380" s="142"/>
      <c r="D380" s="132"/>
      <c r="E380" s="132"/>
      <c r="F380" s="132"/>
    </row>
    <row r="381" spans="1:6" s="128" customFormat="1" ht="15">
      <c r="A381" s="142"/>
      <c r="B381" s="142"/>
      <c r="C381" s="142"/>
      <c r="D381" s="132"/>
      <c r="E381" s="132"/>
      <c r="F381" s="132"/>
    </row>
    <row r="382" spans="1:6" s="128" customFormat="1" ht="15">
      <c r="A382" s="142"/>
      <c r="B382" s="142"/>
      <c r="C382" s="142"/>
      <c r="D382" s="132"/>
      <c r="E382" s="132"/>
      <c r="F382" s="132"/>
    </row>
    <row r="383" spans="1:6" s="128" customFormat="1" ht="15">
      <c r="A383" s="142"/>
      <c r="B383" s="142"/>
      <c r="C383" s="142"/>
      <c r="D383" s="132"/>
      <c r="E383" s="132"/>
      <c r="F383" s="132"/>
    </row>
    <row r="384" spans="1:6" s="128" customFormat="1" ht="15">
      <c r="A384" s="142"/>
      <c r="B384" s="142"/>
      <c r="C384" s="142"/>
      <c r="D384" s="132"/>
      <c r="E384" s="132"/>
      <c r="F384" s="132"/>
    </row>
    <row r="385" spans="1:6" s="128" customFormat="1" ht="15">
      <c r="A385" s="142"/>
      <c r="B385" s="142"/>
      <c r="C385" s="142"/>
      <c r="D385" s="132"/>
      <c r="E385" s="132"/>
      <c r="F385" s="132"/>
    </row>
    <row r="386" spans="1:6" s="128" customFormat="1" ht="15">
      <c r="A386" s="142"/>
      <c r="B386" s="142"/>
      <c r="C386" s="142"/>
      <c r="D386" s="132"/>
      <c r="E386" s="132"/>
      <c r="F386" s="132"/>
    </row>
    <row r="387" spans="1:6" s="128" customFormat="1" ht="15">
      <c r="A387" s="142"/>
      <c r="B387" s="142"/>
      <c r="C387" s="142"/>
      <c r="D387" s="132"/>
      <c r="E387" s="132"/>
      <c r="F387" s="132"/>
    </row>
    <row r="388" spans="1:6" s="128" customFormat="1" ht="15">
      <c r="A388" s="142"/>
      <c r="B388" s="142"/>
      <c r="C388" s="142"/>
      <c r="D388" s="132"/>
      <c r="E388" s="132"/>
      <c r="F388" s="132"/>
    </row>
    <row r="389" spans="1:6" s="128" customFormat="1" ht="15">
      <c r="A389" s="142"/>
      <c r="B389" s="142"/>
      <c r="C389" s="142"/>
      <c r="D389" s="132"/>
      <c r="E389" s="132"/>
      <c r="F389" s="132"/>
    </row>
    <row r="390" spans="1:6" s="128" customFormat="1" ht="15">
      <c r="A390" s="142"/>
      <c r="B390" s="142"/>
      <c r="C390" s="142"/>
      <c r="D390" s="132"/>
      <c r="E390" s="132"/>
      <c r="F390" s="132"/>
    </row>
    <row r="391" spans="1:6" s="128" customFormat="1" ht="15">
      <c r="A391" s="142"/>
      <c r="B391" s="142"/>
      <c r="C391" s="142"/>
      <c r="D391" s="132"/>
      <c r="E391" s="132"/>
      <c r="F391" s="132"/>
    </row>
    <row r="392" spans="1:6" s="128" customFormat="1" ht="15">
      <c r="A392" s="142"/>
      <c r="B392" s="142"/>
      <c r="C392" s="142"/>
      <c r="D392" s="132"/>
      <c r="E392" s="132"/>
      <c r="F392" s="132"/>
    </row>
    <row r="393" spans="1:6" s="128" customFormat="1" ht="15">
      <c r="A393" s="142"/>
      <c r="B393" s="142"/>
      <c r="C393" s="142"/>
      <c r="D393" s="132"/>
      <c r="E393" s="132"/>
      <c r="F393" s="132"/>
    </row>
    <row r="394" spans="1:6" s="128" customFormat="1" ht="15">
      <c r="A394" s="142"/>
      <c r="B394" s="142"/>
      <c r="C394" s="142"/>
      <c r="D394" s="132"/>
      <c r="E394" s="132"/>
      <c r="F394" s="132"/>
    </row>
    <row r="395" spans="1:6" s="128" customFormat="1" ht="15">
      <c r="A395" s="142"/>
      <c r="B395" s="142"/>
      <c r="C395" s="142"/>
      <c r="D395" s="132"/>
      <c r="E395" s="132"/>
      <c r="F395" s="132"/>
    </row>
    <row r="396" spans="1:6" s="128" customFormat="1" ht="15">
      <c r="A396" s="142"/>
      <c r="B396" s="142"/>
      <c r="C396" s="142"/>
      <c r="D396" s="132"/>
      <c r="E396" s="132"/>
      <c r="F396" s="132"/>
    </row>
    <row r="397" spans="1:6" s="128" customFormat="1" ht="15">
      <c r="A397" s="142"/>
      <c r="B397" s="142"/>
      <c r="C397" s="142"/>
      <c r="D397" s="132"/>
      <c r="E397" s="132"/>
      <c r="F397" s="132"/>
    </row>
    <row r="398" spans="1:6" s="128" customFormat="1" ht="15">
      <c r="A398" s="142"/>
      <c r="B398" s="142"/>
      <c r="C398" s="142"/>
      <c r="D398" s="132"/>
      <c r="E398" s="132"/>
      <c r="F398" s="132"/>
    </row>
    <row r="399" spans="1:6" s="128" customFormat="1" ht="15">
      <c r="A399" s="142"/>
      <c r="B399" s="142"/>
      <c r="C399" s="142"/>
      <c r="D399" s="132"/>
      <c r="E399" s="132"/>
      <c r="F399" s="132"/>
    </row>
    <row r="400" spans="1:6" s="128" customFormat="1" ht="15">
      <c r="A400" s="142"/>
      <c r="B400" s="142"/>
      <c r="C400" s="142"/>
      <c r="D400" s="132"/>
      <c r="E400" s="132"/>
      <c r="F400" s="132"/>
    </row>
    <row r="401" spans="1:6" s="128" customFormat="1" ht="15">
      <c r="A401" s="142"/>
      <c r="B401" s="142"/>
      <c r="C401" s="142"/>
      <c r="D401" s="132"/>
      <c r="E401" s="132"/>
      <c r="F401" s="132"/>
    </row>
    <row r="402" spans="1:6" s="128" customFormat="1" ht="15">
      <c r="A402" s="142"/>
      <c r="B402" s="142"/>
      <c r="C402" s="142"/>
      <c r="D402" s="132"/>
      <c r="E402" s="132"/>
      <c r="F402" s="132"/>
    </row>
    <row r="403" spans="1:6" s="128" customFormat="1" ht="15">
      <c r="A403" s="142"/>
      <c r="B403" s="142"/>
      <c r="C403" s="142"/>
      <c r="D403" s="132"/>
      <c r="E403" s="132"/>
      <c r="F403" s="132"/>
    </row>
    <row r="404" spans="1:6" s="128" customFormat="1" ht="15">
      <c r="A404" s="142"/>
      <c r="B404" s="142"/>
      <c r="C404" s="142"/>
      <c r="D404" s="132"/>
      <c r="E404" s="132"/>
      <c r="F404" s="132"/>
    </row>
    <row r="405" spans="1:6" s="128" customFormat="1" ht="15">
      <c r="A405" s="142"/>
      <c r="B405" s="142"/>
      <c r="C405" s="142"/>
      <c r="D405" s="132"/>
      <c r="E405" s="132"/>
      <c r="F405" s="132"/>
    </row>
    <row r="406" spans="1:6" s="128" customFormat="1" ht="15">
      <c r="A406" s="142"/>
      <c r="B406" s="142"/>
      <c r="C406" s="142"/>
      <c r="D406" s="132"/>
      <c r="E406" s="132"/>
      <c r="F406" s="132"/>
    </row>
    <row r="407" spans="1:6" s="128" customFormat="1" ht="15">
      <c r="A407" s="142"/>
      <c r="B407" s="142"/>
      <c r="C407" s="142"/>
      <c r="D407" s="132"/>
      <c r="E407" s="132"/>
      <c r="F407" s="132"/>
    </row>
    <row r="408" spans="1:6" s="128" customFormat="1" ht="15">
      <c r="A408" s="142"/>
      <c r="B408" s="142"/>
      <c r="C408" s="142"/>
      <c r="D408" s="132"/>
      <c r="E408" s="132"/>
      <c r="F408" s="132"/>
    </row>
    <row r="409" spans="1:6" s="128" customFormat="1" ht="15">
      <c r="A409" s="142"/>
      <c r="B409" s="142"/>
      <c r="C409" s="142"/>
      <c r="D409" s="132"/>
      <c r="E409" s="132"/>
      <c r="F409" s="132"/>
    </row>
    <row r="410" spans="1:6" s="128" customFormat="1" ht="15">
      <c r="A410" s="142"/>
      <c r="B410" s="142"/>
      <c r="C410" s="142"/>
      <c r="D410" s="132"/>
      <c r="E410" s="132"/>
      <c r="F410" s="132"/>
    </row>
    <row r="411" spans="1:6" s="128" customFormat="1" ht="15">
      <c r="A411" s="142"/>
      <c r="B411" s="142"/>
      <c r="C411" s="142"/>
      <c r="D411" s="132"/>
      <c r="E411" s="132"/>
      <c r="F411" s="132"/>
    </row>
    <row r="412" spans="1:6" s="128" customFormat="1" ht="15">
      <c r="A412" s="142"/>
      <c r="B412" s="142"/>
      <c r="C412" s="142"/>
      <c r="D412" s="132"/>
      <c r="E412" s="132"/>
      <c r="F412" s="132"/>
    </row>
    <row r="413" spans="1:6" s="128" customFormat="1" ht="15">
      <c r="A413" s="142"/>
      <c r="B413" s="142"/>
      <c r="C413" s="142"/>
      <c r="D413" s="132"/>
      <c r="E413" s="132"/>
      <c r="F413" s="132"/>
    </row>
    <row r="414" spans="1:6" s="128" customFormat="1" ht="15">
      <c r="A414" s="142"/>
      <c r="B414" s="142"/>
      <c r="C414" s="142"/>
      <c r="D414" s="132"/>
      <c r="E414" s="132"/>
      <c r="F414" s="132"/>
    </row>
    <row r="415" spans="1:6" s="128" customFormat="1" ht="15">
      <c r="A415" s="142"/>
      <c r="B415" s="142"/>
      <c r="C415" s="142"/>
      <c r="D415" s="132"/>
      <c r="E415" s="132"/>
      <c r="F415" s="132"/>
    </row>
    <row r="416" spans="1:6" s="128" customFormat="1" ht="15">
      <c r="A416" s="142"/>
      <c r="B416" s="142"/>
      <c r="C416" s="142"/>
      <c r="D416" s="132"/>
      <c r="E416" s="132"/>
      <c r="F416" s="132"/>
    </row>
    <row r="417" spans="1:6" s="128" customFormat="1" ht="15">
      <c r="A417" s="142"/>
      <c r="B417" s="142"/>
      <c r="C417" s="142"/>
      <c r="D417" s="132"/>
      <c r="E417" s="132"/>
      <c r="F417" s="132"/>
    </row>
    <row r="418" spans="1:6" s="128" customFormat="1" ht="15">
      <c r="A418" s="142"/>
      <c r="B418" s="142"/>
      <c r="C418" s="142"/>
      <c r="D418" s="132"/>
      <c r="E418" s="132"/>
      <c r="F418" s="132"/>
    </row>
    <row r="419" spans="1:6" s="128" customFormat="1" ht="15">
      <c r="A419" s="142"/>
      <c r="B419" s="142"/>
      <c r="C419" s="142"/>
      <c r="D419" s="132"/>
      <c r="E419" s="132"/>
      <c r="F419" s="132"/>
    </row>
    <row r="420" spans="1:6" s="128" customFormat="1" ht="15">
      <c r="A420" s="142"/>
      <c r="B420" s="142"/>
      <c r="C420" s="142"/>
      <c r="D420" s="132"/>
      <c r="E420" s="132"/>
      <c r="F420" s="132"/>
    </row>
    <row r="421" spans="1:6" s="128" customFormat="1" ht="15">
      <c r="A421" s="142"/>
      <c r="B421" s="142"/>
      <c r="C421" s="142"/>
      <c r="D421" s="132"/>
      <c r="E421" s="132"/>
      <c r="F421" s="132"/>
    </row>
    <row r="422" spans="1:6" s="128" customFormat="1" ht="15">
      <c r="A422" s="142"/>
      <c r="B422" s="142"/>
      <c r="C422" s="142"/>
      <c r="D422" s="132"/>
      <c r="E422" s="132"/>
      <c r="F422" s="132"/>
    </row>
    <row r="423" spans="1:6" s="128" customFormat="1" ht="15">
      <c r="A423" s="142"/>
      <c r="B423" s="142"/>
      <c r="C423" s="142"/>
      <c r="D423" s="132"/>
      <c r="E423" s="132"/>
      <c r="F423" s="132"/>
    </row>
    <row r="424" spans="1:6" s="128" customFormat="1" ht="15">
      <c r="A424" s="142"/>
      <c r="B424" s="142"/>
      <c r="C424" s="142"/>
      <c r="D424" s="132"/>
      <c r="E424" s="132"/>
      <c r="F424" s="132"/>
    </row>
    <row r="425" spans="1:6" s="128" customFormat="1" ht="15">
      <c r="A425" s="142"/>
      <c r="B425" s="142"/>
      <c r="C425" s="142"/>
      <c r="D425" s="132"/>
      <c r="E425" s="132"/>
      <c r="F425" s="132"/>
    </row>
    <row r="426" spans="1:6" s="128" customFormat="1" ht="15">
      <c r="A426" s="142"/>
      <c r="B426" s="142"/>
      <c r="C426" s="142"/>
      <c r="D426" s="132"/>
      <c r="E426" s="132"/>
      <c r="F426" s="132"/>
    </row>
    <row r="427" spans="1:6" s="128" customFormat="1" ht="15">
      <c r="A427" s="142"/>
      <c r="B427" s="142"/>
      <c r="C427" s="142"/>
      <c r="D427" s="132"/>
      <c r="E427" s="132"/>
      <c r="F427" s="132"/>
    </row>
    <row r="428" spans="1:6" s="128" customFormat="1" ht="15">
      <c r="A428" s="142"/>
      <c r="B428" s="142"/>
      <c r="C428" s="142"/>
      <c r="D428" s="132"/>
      <c r="E428" s="132"/>
      <c r="F428" s="132"/>
    </row>
    <row r="429" spans="1:6" s="128" customFormat="1" ht="15">
      <c r="A429" s="142"/>
      <c r="B429" s="142"/>
      <c r="C429" s="142"/>
      <c r="D429" s="132"/>
      <c r="E429" s="132"/>
      <c r="F429" s="132"/>
    </row>
    <row r="430" spans="1:6" s="128" customFormat="1" ht="15">
      <c r="A430" s="142"/>
      <c r="B430" s="142"/>
      <c r="C430" s="142"/>
      <c r="D430" s="132"/>
      <c r="E430" s="132"/>
      <c r="F430" s="132"/>
    </row>
    <row r="431" spans="1:6" s="128" customFormat="1" ht="15">
      <c r="A431" s="142"/>
      <c r="B431" s="142"/>
      <c r="C431" s="142"/>
      <c r="D431" s="132"/>
      <c r="E431" s="132"/>
      <c r="F431" s="132"/>
    </row>
    <row r="432" spans="1:6" s="128" customFormat="1" ht="15">
      <c r="A432" s="142"/>
      <c r="B432" s="142"/>
      <c r="C432" s="142"/>
      <c r="D432" s="132"/>
      <c r="E432" s="132"/>
      <c r="F432" s="132"/>
    </row>
    <row r="433" spans="1:6" s="128" customFormat="1" ht="15">
      <c r="A433" s="142"/>
      <c r="B433" s="142"/>
      <c r="C433" s="142"/>
      <c r="D433" s="132"/>
      <c r="E433" s="132"/>
      <c r="F433" s="132"/>
    </row>
    <row r="434" spans="1:6" s="128" customFormat="1" ht="15">
      <c r="A434" s="142"/>
      <c r="B434" s="142"/>
      <c r="C434" s="142"/>
      <c r="D434" s="132"/>
      <c r="E434" s="132"/>
      <c r="F434" s="132"/>
    </row>
    <row r="435" spans="1:6" s="128" customFormat="1" ht="15">
      <c r="A435" s="142"/>
      <c r="B435" s="142"/>
      <c r="C435" s="142"/>
      <c r="D435" s="132"/>
      <c r="E435" s="132"/>
      <c r="F435" s="132"/>
    </row>
    <row r="436" spans="1:6" s="128" customFormat="1" ht="15">
      <c r="A436" s="142"/>
      <c r="B436" s="142"/>
      <c r="C436" s="142"/>
      <c r="D436" s="132"/>
      <c r="E436" s="132"/>
      <c r="F436" s="132"/>
    </row>
    <row r="437" spans="1:6" s="128" customFormat="1" ht="15">
      <c r="A437" s="142"/>
      <c r="B437" s="142"/>
      <c r="C437" s="142"/>
      <c r="D437" s="132"/>
      <c r="E437" s="132"/>
      <c r="F437" s="132"/>
    </row>
    <row r="438" spans="1:6" s="128" customFormat="1" ht="15">
      <c r="A438" s="142"/>
      <c r="B438" s="142"/>
      <c r="C438" s="142"/>
      <c r="D438" s="132"/>
      <c r="E438" s="132"/>
      <c r="F438" s="132"/>
    </row>
    <row r="439" spans="1:6" s="128" customFormat="1" ht="15">
      <c r="A439" s="142"/>
      <c r="B439" s="142"/>
      <c r="C439" s="142"/>
      <c r="D439" s="132"/>
      <c r="E439" s="132"/>
      <c r="F439" s="132"/>
    </row>
    <row r="440" spans="1:6" s="128" customFormat="1" ht="15">
      <c r="A440" s="142"/>
      <c r="B440" s="142"/>
      <c r="C440" s="142"/>
      <c r="D440" s="132"/>
      <c r="E440" s="132"/>
      <c r="F440" s="132"/>
    </row>
    <row r="441" spans="1:6" s="128" customFormat="1" ht="15">
      <c r="A441" s="142"/>
      <c r="B441" s="142"/>
      <c r="C441" s="142"/>
      <c r="D441" s="132"/>
      <c r="E441" s="132"/>
      <c r="F441" s="132"/>
    </row>
    <row r="442" spans="1:6" s="128" customFormat="1" ht="15">
      <c r="A442" s="142"/>
      <c r="B442" s="142"/>
      <c r="C442" s="142"/>
      <c r="D442" s="132"/>
      <c r="E442" s="132"/>
      <c r="F442" s="132"/>
    </row>
    <row r="443" spans="1:6" s="128" customFormat="1" ht="15">
      <c r="A443" s="142"/>
      <c r="B443" s="142"/>
      <c r="C443" s="142"/>
      <c r="D443" s="132"/>
      <c r="E443" s="132"/>
      <c r="F443" s="132"/>
    </row>
    <row r="444" spans="1:6" s="128" customFormat="1" ht="15">
      <c r="A444" s="142"/>
      <c r="B444" s="142"/>
      <c r="C444" s="142"/>
      <c r="D444" s="132"/>
      <c r="E444" s="132"/>
      <c r="F444" s="132"/>
    </row>
    <row r="445" spans="1:6" s="128" customFormat="1" ht="15">
      <c r="A445" s="142"/>
      <c r="B445" s="142"/>
      <c r="C445" s="142"/>
      <c r="D445" s="132"/>
      <c r="E445" s="132"/>
      <c r="F445" s="132"/>
    </row>
    <row r="446" spans="1:6" s="128" customFormat="1" ht="15">
      <c r="A446" s="142"/>
      <c r="B446" s="142"/>
      <c r="C446" s="142"/>
      <c r="D446" s="132"/>
      <c r="E446" s="132"/>
      <c r="F446" s="132"/>
    </row>
    <row r="447" spans="1:6" s="128" customFormat="1" ht="15">
      <c r="A447" s="142"/>
      <c r="B447" s="142"/>
      <c r="C447" s="142"/>
      <c r="D447" s="132"/>
      <c r="E447" s="132"/>
      <c r="F447" s="132"/>
    </row>
    <row r="448" spans="1:6" s="128" customFormat="1" ht="15">
      <c r="A448" s="142"/>
      <c r="B448" s="142"/>
      <c r="C448" s="142"/>
      <c r="D448" s="132"/>
      <c r="E448" s="132"/>
      <c r="F448" s="132"/>
    </row>
    <row r="449" spans="1:6" s="128" customFormat="1" ht="15">
      <c r="A449" s="142"/>
      <c r="B449" s="142"/>
      <c r="C449" s="142"/>
      <c r="D449" s="132"/>
      <c r="E449" s="132"/>
      <c r="F449" s="132"/>
    </row>
    <row r="450" spans="1:6" s="128" customFormat="1" ht="15">
      <c r="A450" s="142"/>
      <c r="B450" s="142"/>
      <c r="C450" s="142"/>
      <c r="D450" s="132"/>
      <c r="E450" s="132"/>
      <c r="F450" s="132"/>
    </row>
    <row r="451" spans="1:6" s="128" customFormat="1" ht="15">
      <c r="A451" s="142"/>
      <c r="B451" s="142"/>
      <c r="C451" s="142"/>
      <c r="D451" s="132"/>
      <c r="E451" s="132"/>
      <c r="F451" s="132"/>
    </row>
    <row r="452" spans="1:6" s="128" customFormat="1" ht="15">
      <c r="A452" s="142"/>
      <c r="B452" s="142"/>
      <c r="C452" s="142"/>
      <c r="D452" s="132"/>
      <c r="E452" s="132"/>
      <c r="F452" s="132"/>
    </row>
    <row r="453" spans="1:6" s="128" customFormat="1" ht="15">
      <c r="A453" s="142"/>
      <c r="B453" s="142"/>
      <c r="C453" s="142"/>
      <c r="D453" s="132"/>
      <c r="E453" s="132"/>
      <c r="F453" s="132"/>
    </row>
    <row r="454" spans="1:6" s="128" customFormat="1" ht="15">
      <c r="A454" s="142"/>
      <c r="B454" s="142"/>
      <c r="C454" s="142"/>
      <c r="D454" s="132"/>
      <c r="E454" s="132"/>
      <c r="F454" s="132"/>
    </row>
    <row r="455" spans="1:6" s="128" customFormat="1" ht="15">
      <c r="A455" s="142"/>
      <c r="B455" s="142"/>
      <c r="C455" s="142"/>
      <c r="D455" s="132"/>
      <c r="E455" s="132"/>
      <c r="F455" s="132"/>
    </row>
    <row r="456" spans="1:6" s="128" customFormat="1" ht="15">
      <c r="A456" s="142"/>
      <c r="B456" s="142"/>
      <c r="C456" s="142"/>
      <c r="D456" s="132"/>
      <c r="E456" s="132"/>
      <c r="F456" s="132"/>
    </row>
    <row r="457" spans="1:6" s="128" customFormat="1" ht="15">
      <c r="A457" s="142"/>
      <c r="B457" s="142"/>
      <c r="C457" s="142"/>
      <c r="D457" s="132"/>
      <c r="E457" s="132"/>
      <c r="F457" s="132"/>
    </row>
    <row r="458" spans="1:6" s="128" customFormat="1" ht="15">
      <c r="A458" s="142"/>
      <c r="B458" s="142"/>
      <c r="C458" s="142"/>
      <c r="D458" s="132"/>
      <c r="E458" s="132"/>
      <c r="F458" s="132"/>
    </row>
    <row r="459" spans="1:6" s="128" customFormat="1" ht="15">
      <c r="A459" s="142"/>
      <c r="B459" s="142"/>
      <c r="C459" s="142"/>
      <c r="D459" s="132"/>
      <c r="E459" s="132"/>
      <c r="F459" s="132"/>
    </row>
    <row r="460" spans="1:6" s="128" customFormat="1" ht="15">
      <c r="A460" s="142"/>
      <c r="B460" s="142"/>
      <c r="C460" s="142"/>
      <c r="D460" s="132"/>
      <c r="E460" s="132"/>
      <c r="F460" s="132"/>
    </row>
    <row r="461" spans="1:6" s="128" customFormat="1" ht="15">
      <c r="A461" s="142"/>
      <c r="B461" s="142"/>
      <c r="C461" s="142"/>
      <c r="D461" s="132"/>
      <c r="E461" s="132"/>
      <c r="F461" s="132"/>
    </row>
    <row r="462" spans="1:6" s="128" customFormat="1" ht="15">
      <c r="A462" s="142"/>
      <c r="B462" s="142"/>
      <c r="C462" s="142"/>
      <c r="D462" s="132"/>
      <c r="E462" s="132"/>
      <c r="F462" s="132"/>
    </row>
    <row r="463" spans="1:6" s="128" customFormat="1" ht="15">
      <c r="A463" s="142"/>
      <c r="B463" s="142"/>
      <c r="C463" s="142"/>
      <c r="D463" s="132"/>
      <c r="E463" s="132"/>
      <c r="F463" s="132"/>
    </row>
    <row r="464" spans="1:6" s="128" customFormat="1" ht="15">
      <c r="A464" s="142"/>
      <c r="B464" s="142"/>
      <c r="C464" s="142"/>
      <c r="D464" s="132"/>
      <c r="E464" s="132"/>
      <c r="F464" s="132"/>
    </row>
    <row r="465" spans="1:6" s="128" customFormat="1" ht="15">
      <c r="A465" s="142"/>
      <c r="B465" s="142"/>
      <c r="C465" s="142"/>
      <c r="D465" s="132"/>
      <c r="E465" s="132"/>
      <c r="F465" s="132"/>
    </row>
    <row r="466" spans="1:6" s="128" customFormat="1" ht="15">
      <c r="A466" s="142"/>
      <c r="B466" s="142"/>
      <c r="C466" s="142"/>
      <c r="D466" s="132"/>
      <c r="E466" s="132"/>
      <c r="F466" s="132"/>
    </row>
    <row r="467" spans="1:6" s="128" customFormat="1" ht="15">
      <c r="A467" s="142"/>
      <c r="B467" s="142"/>
      <c r="C467" s="142"/>
      <c r="D467" s="132"/>
      <c r="E467" s="132"/>
      <c r="F467" s="132"/>
    </row>
    <row r="468" spans="1:6" s="128" customFormat="1" ht="15">
      <c r="A468" s="142"/>
      <c r="B468" s="142"/>
      <c r="C468" s="142"/>
      <c r="D468" s="132"/>
      <c r="E468" s="132"/>
      <c r="F468" s="132"/>
    </row>
    <row r="469" spans="1:6" s="128" customFormat="1" ht="15">
      <c r="A469" s="142"/>
      <c r="B469" s="142"/>
      <c r="C469" s="142"/>
      <c r="D469" s="132"/>
      <c r="E469" s="132"/>
      <c r="F469" s="132"/>
    </row>
    <row r="470" spans="1:6" s="128" customFormat="1" ht="15">
      <c r="A470" s="142"/>
      <c r="B470" s="142"/>
      <c r="C470" s="142"/>
      <c r="D470" s="132"/>
      <c r="E470" s="132"/>
      <c r="F470" s="132"/>
    </row>
    <row r="471" spans="1:6" s="128" customFormat="1" ht="15">
      <c r="A471" s="142"/>
      <c r="B471" s="142"/>
      <c r="C471" s="142"/>
      <c r="D471" s="132"/>
      <c r="E471" s="132"/>
      <c r="F471" s="132"/>
    </row>
    <row r="472" spans="1:6" s="128" customFormat="1" ht="15">
      <c r="A472" s="142"/>
      <c r="B472" s="142"/>
      <c r="C472" s="142"/>
      <c r="D472" s="132"/>
      <c r="E472" s="132"/>
      <c r="F472" s="132"/>
    </row>
    <row r="473" spans="1:6" s="128" customFormat="1" ht="15">
      <c r="A473" s="142"/>
      <c r="B473" s="142"/>
      <c r="C473" s="142"/>
      <c r="D473" s="132"/>
      <c r="E473" s="132"/>
      <c r="F473" s="132"/>
    </row>
    <row r="474" spans="1:6" s="128" customFormat="1" ht="15">
      <c r="A474" s="142"/>
      <c r="B474" s="142"/>
      <c r="C474" s="142"/>
      <c r="D474" s="132"/>
      <c r="E474" s="132"/>
      <c r="F474" s="132"/>
    </row>
    <row r="475" spans="1:6" s="128" customFormat="1" ht="15">
      <c r="A475" s="142"/>
      <c r="B475" s="142"/>
      <c r="C475" s="142"/>
      <c r="D475" s="132"/>
      <c r="E475" s="132"/>
      <c r="F475" s="132"/>
    </row>
    <row r="476" spans="1:6" s="128" customFormat="1" ht="15">
      <c r="A476" s="142"/>
      <c r="B476" s="142"/>
      <c r="C476" s="142"/>
      <c r="D476" s="132"/>
      <c r="E476" s="132"/>
      <c r="F476" s="132"/>
    </row>
    <row r="477" spans="1:6" s="128" customFormat="1" ht="15">
      <c r="A477" s="142"/>
      <c r="B477" s="142"/>
      <c r="C477" s="142"/>
      <c r="D477" s="132"/>
      <c r="E477" s="132"/>
      <c r="F477" s="132"/>
    </row>
    <row r="478" spans="1:6" s="128" customFormat="1" ht="15">
      <c r="A478" s="142"/>
      <c r="B478" s="142"/>
      <c r="C478" s="142"/>
      <c r="D478" s="132"/>
      <c r="E478" s="132"/>
      <c r="F478" s="132"/>
    </row>
    <row r="479" spans="1:6" s="128" customFormat="1" ht="15">
      <c r="A479" s="142"/>
      <c r="B479" s="142"/>
      <c r="C479" s="142"/>
      <c r="D479" s="132"/>
      <c r="E479" s="132"/>
      <c r="F479" s="132"/>
    </row>
    <row r="480" spans="1:6" s="128" customFormat="1" ht="15">
      <c r="A480" s="142"/>
      <c r="B480" s="142"/>
      <c r="C480" s="142"/>
      <c r="D480" s="132"/>
      <c r="E480" s="132"/>
      <c r="F480" s="132"/>
    </row>
    <row r="481" spans="1:6" s="128" customFormat="1" ht="15">
      <c r="A481" s="142"/>
      <c r="B481" s="142"/>
      <c r="C481" s="142"/>
      <c r="D481" s="132"/>
      <c r="E481" s="132"/>
      <c r="F481" s="132"/>
    </row>
    <row r="482" spans="1:6" s="128" customFormat="1" ht="15">
      <c r="A482" s="142"/>
      <c r="B482" s="142"/>
      <c r="C482" s="142"/>
      <c r="D482" s="132"/>
      <c r="E482" s="132"/>
      <c r="F482" s="132"/>
    </row>
    <row r="483" spans="1:6" s="128" customFormat="1" ht="15">
      <c r="A483" s="142"/>
      <c r="B483" s="142"/>
      <c r="C483" s="142"/>
      <c r="D483" s="132"/>
      <c r="E483" s="132"/>
      <c r="F483" s="132"/>
    </row>
    <row r="484" spans="1:6" s="128" customFormat="1" ht="15">
      <c r="A484" s="142"/>
      <c r="B484" s="142"/>
      <c r="C484" s="142"/>
      <c r="D484" s="132"/>
      <c r="E484" s="132"/>
      <c r="F484" s="132"/>
    </row>
    <row r="485" spans="1:6" s="128" customFormat="1" ht="15">
      <c r="A485" s="142"/>
      <c r="B485" s="142"/>
      <c r="C485" s="142"/>
      <c r="D485" s="132"/>
      <c r="E485" s="132"/>
      <c r="F485" s="132"/>
    </row>
    <row r="486" spans="1:6" s="128" customFormat="1" ht="15">
      <c r="A486" s="142"/>
      <c r="B486" s="142"/>
      <c r="C486" s="142"/>
      <c r="D486" s="132"/>
      <c r="E486" s="132"/>
      <c r="F486" s="132"/>
    </row>
    <row r="487" spans="1:6" s="128" customFormat="1" ht="15">
      <c r="A487" s="142"/>
      <c r="B487" s="142"/>
      <c r="C487" s="142"/>
      <c r="D487" s="132"/>
      <c r="E487" s="132"/>
      <c r="F487" s="132"/>
    </row>
    <row r="488" spans="1:6" s="128" customFormat="1" ht="15">
      <c r="A488" s="142"/>
      <c r="B488" s="142"/>
      <c r="C488" s="142"/>
      <c r="D488" s="132"/>
      <c r="E488" s="132"/>
      <c r="F488" s="132"/>
    </row>
    <row r="489" spans="1:6" s="128" customFormat="1" ht="15">
      <c r="A489" s="142"/>
      <c r="B489" s="142"/>
      <c r="C489" s="142"/>
      <c r="D489" s="132"/>
      <c r="E489" s="132"/>
      <c r="F489" s="132"/>
    </row>
    <row r="490" spans="1:6" s="128" customFormat="1" ht="15">
      <c r="A490" s="142"/>
      <c r="B490" s="142"/>
      <c r="C490" s="142"/>
      <c r="D490" s="132"/>
      <c r="E490" s="132"/>
      <c r="F490" s="132"/>
    </row>
    <row r="491" spans="1:6" s="128" customFormat="1" ht="15">
      <c r="A491" s="142"/>
      <c r="B491" s="142"/>
      <c r="C491" s="142"/>
      <c r="D491" s="132"/>
      <c r="E491" s="132"/>
      <c r="F491" s="132"/>
    </row>
    <row r="492" spans="1:6" s="128" customFormat="1" ht="15">
      <c r="A492" s="142"/>
      <c r="B492" s="142"/>
      <c r="C492" s="142"/>
      <c r="D492" s="132"/>
      <c r="E492" s="132"/>
      <c r="F492" s="132"/>
    </row>
  </sheetData>
  <sheetProtection/>
  <mergeCells count="2">
    <mergeCell ref="A6:F6"/>
    <mergeCell ref="A8:B8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9"/>
  <sheetViews>
    <sheetView view="pageBreakPreview" zoomScaleSheetLayoutView="100" workbookViewId="0" topLeftCell="A62">
      <selection activeCell="I9" sqref="I9:I10"/>
    </sheetView>
  </sheetViews>
  <sheetFormatPr defaultColWidth="9.140625" defaultRowHeight="12.75"/>
  <cols>
    <col min="1" max="1" width="6.8515625" style="24" bestFit="1" customWidth="1"/>
    <col min="2" max="2" width="5.57421875" style="146" bestFit="1" customWidth="1"/>
    <col min="3" max="3" width="14.00390625" style="146" bestFit="1" customWidth="1"/>
    <col min="4" max="4" width="7.140625" style="146" customWidth="1"/>
    <col min="5" max="5" width="60.7109375" style="146" customWidth="1"/>
    <col min="6" max="9" width="16.421875" style="150" customWidth="1"/>
    <col min="10" max="11" width="9.140625" style="24" customWidth="1"/>
    <col min="12" max="12" width="14.57421875" style="24" bestFit="1" customWidth="1"/>
    <col min="13" max="13" width="9.140625" style="24" customWidth="1"/>
    <col min="14" max="14" width="25.7109375" style="24" customWidth="1"/>
    <col min="15" max="16384" width="9.140625" style="24" customWidth="1"/>
  </cols>
  <sheetData>
    <row r="1" spans="8:9" ht="15">
      <c r="H1" s="144"/>
      <c r="I1" s="144" t="s">
        <v>123</v>
      </c>
    </row>
    <row r="2" spans="6:9" ht="12.75">
      <c r="F2" s="151"/>
      <c r="G2" s="151" t="s">
        <v>308</v>
      </c>
      <c r="H2" s="151"/>
      <c r="I2" s="151"/>
    </row>
    <row r="3" spans="6:9" ht="12.75">
      <c r="F3" s="151"/>
      <c r="G3" s="151" t="s">
        <v>54</v>
      </c>
      <c r="H3" s="151"/>
      <c r="I3" s="151"/>
    </row>
    <row r="4" spans="6:9" ht="12.75">
      <c r="F4" s="151"/>
      <c r="G4" s="151" t="s">
        <v>55</v>
      </c>
      <c r="H4" s="151"/>
      <c r="I4" s="151"/>
    </row>
    <row r="5" spans="2:9" ht="15">
      <c r="B5" s="25"/>
      <c r="C5" s="25"/>
      <c r="D5" s="25"/>
      <c r="E5" s="26"/>
      <c r="F5" s="151"/>
      <c r="G5" s="143" t="s">
        <v>531</v>
      </c>
      <c r="H5" s="151"/>
      <c r="I5" s="151"/>
    </row>
    <row r="6" spans="1:9" s="359" customFormat="1" ht="16.5">
      <c r="A6" s="430" t="s">
        <v>304</v>
      </c>
      <c r="B6" s="430"/>
      <c r="C6" s="430"/>
      <c r="D6" s="430"/>
      <c r="E6" s="430"/>
      <c r="F6" s="430"/>
      <c r="G6" s="430"/>
      <c r="H6" s="430"/>
      <c r="I6" s="422"/>
    </row>
    <row r="7" spans="1:9" s="359" customFormat="1" ht="30" customHeight="1">
      <c r="A7" s="430" t="s">
        <v>644</v>
      </c>
      <c r="B7" s="430"/>
      <c r="C7" s="430"/>
      <c r="D7" s="430"/>
      <c r="E7" s="430"/>
      <c r="F7" s="430"/>
      <c r="G7" s="430"/>
      <c r="H7" s="430"/>
      <c r="I7" s="422"/>
    </row>
    <row r="8" spans="2:9" ht="12.75">
      <c r="B8" s="152"/>
      <c r="C8" s="147"/>
      <c r="D8" s="147"/>
      <c r="E8" s="147"/>
      <c r="F8" s="153"/>
      <c r="G8" s="153"/>
      <c r="H8" s="153"/>
      <c r="I8" s="153"/>
    </row>
    <row r="9" spans="1:9" s="354" customFormat="1" ht="42.75">
      <c r="A9" s="157" t="s">
        <v>305</v>
      </c>
      <c r="B9" s="157" t="s">
        <v>56</v>
      </c>
      <c r="C9" s="157" t="s">
        <v>57</v>
      </c>
      <c r="D9" s="157" t="s">
        <v>58</v>
      </c>
      <c r="E9" s="157" t="s">
        <v>59</v>
      </c>
      <c r="F9" s="44" t="s">
        <v>528</v>
      </c>
      <c r="G9" s="44" t="s">
        <v>529</v>
      </c>
      <c r="H9" s="44" t="s">
        <v>105</v>
      </c>
      <c r="I9" s="44" t="s">
        <v>641</v>
      </c>
    </row>
    <row r="10" spans="1:9" s="359" customFormat="1" ht="33">
      <c r="A10" s="358" t="s">
        <v>306</v>
      </c>
      <c r="B10" s="358"/>
      <c r="C10" s="358"/>
      <c r="D10" s="358"/>
      <c r="E10" s="358" t="s">
        <v>11</v>
      </c>
      <c r="F10" s="414">
        <f>SUM(F11)</f>
        <v>82.5</v>
      </c>
      <c r="G10" s="414">
        <f>SUM(G11)</f>
        <v>82.5</v>
      </c>
      <c r="H10" s="414">
        <f>SUM(H11)</f>
        <v>82.5</v>
      </c>
      <c r="I10" s="459">
        <f>H10/G10</f>
        <v>1</v>
      </c>
    </row>
    <row r="11" spans="1:9" s="37" customFormat="1" ht="42.75">
      <c r="A11" s="174"/>
      <c r="B11" s="364" t="s">
        <v>63</v>
      </c>
      <c r="C11" s="156"/>
      <c r="D11" s="156"/>
      <c r="E11" s="310" t="s">
        <v>413</v>
      </c>
      <c r="F11" s="415">
        <f>SUM(F13)</f>
        <v>82.5</v>
      </c>
      <c r="G11" s="415">
        <f>SUM(G13)</f>
        <v>82.5</v>
      </c>
      <c r="H11" s="415">
        <f>SUM(H13)</f>
        <v>82.5</v>
      </c>
      <c r="I11" s="459">
        <f aca="true" t="shared" si="0" ref="I11:I74">H11/G11</f>
        <v>1</v>
      </c>
    </row>
    <row r="12" spans="1:9" s="37" customFormat="1" ht="15.75">
      <c r="A12" s="174"/>
      <c r="B12" s="154"/>
      <c r="C12" s="301" t="s">
        <v>366</v>
      </c>
      <c r="D12" s="302"/>
      <c r="E12" s="303" t="s">
        <v>285</v>
      </c>
      <c r="F12" s="413">
        <f aca="true" t="shared" si="1" ref="F12:I14">SUM(F13)</f>
        <v>82.5</v>
      </c>
      <c r="G12" s="413">
        <f t="shared" si="1"/>
        <v>82.5</v>
      </c>
      <c r="H12" s="413">
        <f t="shared" si="1"/>
        <v>82.5</v>
      </c>
      <c r="I12" s="459">
        <f t="shared" si="0"/>
        <v>1</v>
      </c>
    </row>
    <row r="13" spans="1:9" s="37" customFormat="1" ht="15.75">
      <c r="A13" s="174"/>
      <c r="B13" s="154"/>
      <c r="C13" s="302" t="s">
        <v>409</v>
      </c>
      <c r="D13" s="302"/>
      <c r="E13" s="303" t="s">
        <v>410</v>
      </c>
      <c r="F13" s="413">
        <f>SUM(F14,F16)</f>
        <v>82.5</v>
      </c>
      <c r="G13" s="413">
        <f>SUM(G14,G16)</f>
        <v>82.5</v>
      </c>
      <c r="H13" s="413">
        <f>SUM(H14,H16)</f>
        <v>82.5</v>
      </c>
      <c r="I13" s="459">
        <f t="shared" si="0"/>
        <v>1</v>
      </c>
    </row>
    <row r="14" spans="1:9" s="37" customFormat="1" ht="15.75">
      <c r="A14" s="174"/>
      <c r="B14" s="154"/>
      <c r="C14" s="301" t="s">
        <v>414</v>
      </c>
      <c r="D14" s="302"/>
      <c r="E14" s="303" t="s">
        <v>286</v>
      </c>
      <c r="F14" s="413">
        <f t="shared" si="1"/>
        <v>38.9</v>
      </c>
      <c r="G14" s="413">
        <f t="shared" si="1"/>
        <v>33.1</v>
      </c>
      <c r="H14" s="413">
        <f t="shared" si="1"/>
        <v>33.1</v>
      </c>
      <c r="I14" s="459">
        <f t="shared" si="0"/>
        <v>1</v>
      </c>
    </row>
    <row r="15" spans="1:9" s="37" customFormat="1" ht="60">
      <c r="A15" s="174"/>
      <c r="B15" s="155"/>
      <c r="C15" s="311"/>
      <c r="D15" s="306" t="s">
        <v>204</v>
      </c>
      <c r="E15" s="312" t="s">
        <v>287</v>
      </c>
      <c r="F15" s="370">
        <v>38.9</v>
      </c>
      <c r="G15" s="370">
        <v>33.1</v>
      </c>
      <c r="H15" s="370">
        <v>33.1</v>
      </c>
      <c r="I15" s="459">
        <f t="shared" si="0"/>
        <v>1</v>
      </c>
    </row>
    <row r="16" spans="1:9" s="37" customFormat="1" ht="30">
      <c r="A16" s="174"/>
      <c r="B16" s="155"/>
      <c r="C16" s="301" t="s">
        <v>415</v>
      </c>
      <c r="D16" s="302"/>
      <c r="E16" s="303" t="s">
        <v>288</v>
      </c>
      <c r="F16" s="413">
        <f>SUM(F17)</f>
        <v>43.6</v>
      </c>
      <c r="G16" s="413">
        <f>SUM(G17)</f>
        <v>49.4</v>
      </c>
      <c r="H16" s="413">
        <f>SUM(H17)</f>
        <v>49.4</v>
      </c>
      <c r="I16" s="459">
        <f t="shared" si="0"/>
        <v>1</v>
      </c>
    </row>
    <row r="17" spans="1:9" s="37" customFormat="1" ht="30">
      <c r="A17" s="174"/>
      <c r="B17" s="155"/>
      <c r="C17" s="306"/>
      <c r="D17" s="306" t="s">
        <v>205</v>
      </c>
      <c r="E17" s="293" t="s">
        <v>370</v>
      </c>
      <c r="F17" s="370">
        <v>43.6</v>
      </c>
      <c r="G17" s="370">
        <v>49.4</v>
      </c>
      <c r="H17" s="370">
        <v>49.4</v>
      </c>
      <c r="I17" s="459">
        <f t="shared" si="0"/>
        <v>1</v>
      </c>
    </row>
    <row r="18" spans="1:9" s="363" customFormat="1" ht="33">
      <c r="A18" s="358" t="s">
        <v>307</v>
      </c>
      <c r="B18" s="361"/>
      <c r="C18" s="362"/>
      <c r="D18" s="362"/>
      <c r="E18" s="358" t="s">
        <v>99</v>
      </c>
      <c r="F18" s="414">
        <f>SUM(F19,F57,F64,F108,F148,F188,F211,F234,F249)</f>
        <v>8963.7</v>
      </c>
      <c r="G18" s="414">
        <f>SUM(G19,G57,G64,G108,G148,G188,G211,G234,G249)</f>
        <v>9802.599999999999</v>
      </c>
      <c r="H18" s="414">
        <f>SUM(H19,H57,H64,H108,H148,H188,H211,H234,H249)</f>
        <v>9693.2</v>
      </c>
      <c r="I18" s="459">
        <f t="shared" si="0"/>
        <v>0.9888396955909659</v>
      </c>
    </row>
    <row r="19" spans="1:9" ht="15.75">
      <c r="A19" s="173"/>
      <c r="B19" s="157" t="s">
        <v>60</v>
      </c>
      <c r="C19" s="295"/>
      <c r="D19" s="295"/>
      <c r="E19" s="296" t="s">
        <v>520</v>
      </c>
      <c r="F19" s="416">
        <f>SUM(F20,F26,F38,F43,F48)</f>
        <v>2937.8</v>
      </c>
      <c r="G19" s="416">
        <f>SUM(G20,G26,G38,G43,G48)</f>
        <v>3550.4</v>
      </c>
      <c r="H19" s="416">
        <f>SUM(H20,H26,H38,H43,H48)</f>
        <v>3549.8</v>
      </c>
      <c r="I19" s="459">
        <f t="shared" si="0"/>
        <v>0.9998310049571879</v>
      </c>
    </row>
    <row r="20" spans="1:9" ht="42.75">
      <c r="A20" s="173"/>
      <c r="B20" s="298" t="s">
        <v>61</v>
      </c>
      <c r="C20" s="299"/>
      <c r="D20" s="299"/>
      <c r="E20" s="300" t="s">
        <v>412</v>
      </c>
      <c r="F20" s="416">
        <f>SUM(F22)</f>
        <v>549</v>
      </c>
      <c r="G20" s="416">
        <f>SUM(G22)</f>
        <v>589.4</v>
      </c>
      <c r="H20" s="416">
        <f>SUM(H22)</f>
        <v>589.4</v>
      </c>
      <c r="I20" s="459">
        <f t="shared" si="0"/>
        <v>1</v>
      </c>
    </row>
    <row r="21" spans="1:9" ht="15.75">
      <c r="A21" s="173"/>
      <c r="B21" s="157"/>
      <c r="C21" s="301" t="s">
        <v>366</v>
      </c>
      <c r="D21" s="302"/>
      <c r="E21" s="303" t="s">
        <v>285</v>
      </c>
      <c r="F21" s="413">
        <f aca="true" t="shared" si="2" ref="F21:I22">SUM(F22)</f>
        <v>549</v>
      </c>
      <c r="G21" s="413">
        <f t="shared" si="2"/>
        <v>589.4</v>
      </c>
      <c r="H21" s="413">
        <f t="shared" si="2"/>
        <v>589.4</v>
      </c>
      <c r="I21" s="459">
        <f t="shared" si="0"/>
        <v>1</v>
      </c>
    </row>
    <row r="22" spans="1:9" ht="15.75">
      <c r="A22" s="173"/>
      <c r="B22" s="157"/>
      <c r="C22" s="302" t="s">
        <v>409</v>
      </c>
      <c r="D22" s="302"/>
      <c r="E22" s="303" t="s">
        <v>410</v>
      </c>
      <c r="F22" s="413">
        <f t="shared" si="2"/>
        <v>549</v>
      </c>
      <c r="G22" s="413">
        <f t="shared" si="2"/>
        <v>589.4</v>
      </c>
      <c r="H22" s="413">
        <f t="shared" si="2"/>
        <v>589.4</v>
      </c>
      <c r="I22" s="459">
        <f t="shared" si="0"/>
        <v>1</v>
      </c>
    </row>
    <row r="23" spans="1:9" ht="15.75">
      <c r="A23" s="173"/>
      <c r="B23" s="157"/>
      <c r="C23" s="302" t="s">
        <v>411</v>
      </c>
      <c r="D23" s="302"/>
      <c r="E23" s="303" t="s">
        <v>62</v>
      </c>
      <c r="F23" s="413">
        <f>SUM(F24:F25)</f>
        <v>549</v>
      </c>
      <c r="G23" s="413">
        <f>SUM(G24:G25)</f>
        <v>589.4</v>
      </c>
      <c r="H23" s="413">
        <f>SUM(H24:H25)</f>
        <v>589.4</v>
      </c>
      <c r="I23" s="459">
        <f t="shared" si="0"/>
        <v>1</v>
      </c>
    </row>
    <row r="24" spans="1:9" ht="60">
      <c r="A24" s="173"/>
      <c r="B24" s="157"/>
      <c r="C24" s="304"/>
      <c r="D24" s="301" t="s">
        <v>204</v>
      </c>
      <c r="E24" s="303" t="s">
        <v>287</v>
      </c>
      <c r="F24" s="370">
        <v>549</v>
      </c>
      <c r="G24" s="370">
        <v>589.4</v>
      </c>
      <c r="H24" s="370">
        <v>589.4</v>
      </c>
      <c r="I24" s="459">
        <f t="shared" si="0"/>
        <v>1</v>
      </c>
    </row>
    <row r="25" spans="1:9" ht="30" hidden="1">
      <c r="A25" s="173"/>
      <c r="B25" s="157"/>
      <c r="C25" s="304"/>
      <c r="D25" s="306" t="s">
        <v>205</v>
      </c>
      <c r="E25" s="307" t="s">
        <v>289</v>
      </c>
      <c r="F25" s="305">
        <v>0</v>
      </c>
      <c r="G25" s="305">
        <v>0</v>
      </c>
      <c r="H25" s="305">
        <v>0</v>
      </c>
      <c r="I25" s="459" t="e">
        <f t="shared" si="0"/>
        <v>#DIV/0!</v>
      </c>
    </row>
    <row r="26" spans="1:9" ht="57">
      <c r="A26" s="173"/>
      <c r="B26" s="313" t="s">
        <v>64</v>
      </c>
      <c r="C26" s="313"/>
      <c r="D26" s="313"/>
      <c r="E26" s="300" t="s">
        <v>416</v>
      </c>
      <c r="F26" s="416">
        <f>SUM(F27)</f>
        <v>2170.9</v>
      </c>
      <c r="G26" s="416">
        <f>SUM(G27)</f>
        <v>2822.2000000000003</v>
      </c>
      <c r="H26" s="416">
        <f>SUM(H27)</f>
        <v>2821.6000000000004</v>
      </c>
      <c r="I26" s="459">
        <f t="shared" si="0"/>
        <v>0.9997873999007867</v>
      </c>
    </row>
    <row r="27" spans="1:9" s="37" customFormat="1" ht="15.75">
      <c r="A27" s="174"/>
      <c r="B27" s="157"/>
      <c r="C27" s="301" t="s">
        <v>366</v>
      </c>
      <c r="D27" s="302"/>
      <c r="E27" s="303" t="s">
        <v>285</v>
      </c>
      <c r="F27" s="413">
        <f>SUM(F28,F35)</f>
        <v>2170.9</v>
      </c>
      <c r="G27" s="413">
        <f>SUM(G28,G35)</f>
        <v>2822.2000000000003</v>
      </c>
      <c r="H27" s="413">
        <f>SUM(H28,H35)</f>
        <v>2821.6000000000004</v>
      </c>
      <c r="I27" s="459">
        <f t="shared" si="0"/>
        <v>0.9997873999007867</v>
      </c>
    </row>
    <row r="28" spans="1:9" s="37" customFormat="1" ht="15.75">
      <c r="A28" s="174"/>
      <c r="B28" s="157"/>
      <c r="C28" s="302" t="s">
        <v>409</v>
      </c>
      <c r="D28" s="302"/>
      <c r="E28" s="303" t="s">
        <v>410</v>
      </c>
      <c r="F28" s="413">
        <f>SUM(F29,F33)</f>
        <v>2170.4</v>
      </c>
      <c r="G28" s="413">
        <f>SUM(G29,G33)</f>
        <v>2821.7000000000003</v>
      </c>
      <c r="H28" s="413">
        <f>SUM(H29,H33)</f>
        <v>2821.6000000000004</v>
      </c>
      <c r="I28" s="459">
        <f t="shared" si="0"/>
        <v>0.9999645603714074</v>
      </c>
    </row>
    <row r="29" spans="1:9" s="37" customFormat="1" ht="30">
      <c r="A29" s="174"/>
      <c r="B29" s="157"/>
      <c r="C29" s="301" t="s">
        <v>415</v>
      </c>
      <c r="D29" s="302"/>
      <c r="E29" s="303" t="s">
        <v>288</v>
      </c>
      <c r="F29" s="413">
        <f>SUM(F30:F32)</f>
        <v>2041.6000000000001</v>
      </c>
      <c r="G29" s="413">
        <f>SUM(G30:G32)</f>
        <v>2693.4</v>
      </c>
      <c r="H29" s="413">
        <f>SUM(H30:H32)</f>
        <v>2693.3</v>
      </c>
      <c r="I29" s="459">
        <f t="shared" si="0"/>
        <v>0.9999628722061336</v>
      </c>
    </row>
    <row r="30" spans="1:9" ht="60">
      <c r="A30" s="173"/>
      <c r="B30" s="157"/>
      <c r="C30" s="295"/>
      <c r="D30" s="306" t="s">
        <v>204</v>
      </c>
      <c r="E30" s="312" t="s">
        <v>287</v>
      </c>
      <c r="F30" s="370">
        <v>1968.8</v>
      </c>
      <c r="G30" s="370">
        <v>2163.8</v>
      </c>
      <c r="H30" s="370">
        <v>2163.8</v>
      </c>
      <c r="I30" s="459">
        <f t="shared" si="0"/>
        <v>1</v>
      </c>
    </row>
    <row r="31" spans="1:9" ht="30">
      <c r="A31" s="173"/>
      <c r="B31" s="157"/>
      <c r="C31" s="295"/>
      <c r="D31" s="306" t="s">
        <v>205</v>
      </c>
      <c r="E31" s="293" t="s">
        <v>370</v>
      </c>
      <c r="F31" s="370">
        <v>28.9</v>
      </c>
      <c r="G31" s="370">
        <v>474.2</v>
      </c>
      <c r="H31" s="370">
        <v>474.1</v>
      </c>
      <c r="I31" s="459">
        <f t="shared" si="0"/>
        <v>0.9997891185153944</v>
      </c>
    </row>
    <row r="32" spans="1:9" ht="15.75">
      <c r="A32" s="173"/>
      <c r="B32" s="157"/>
      <c r="C32" s="295"/>
      <c r="D32" s="306" t="s">
        <v>206</v>
      </c>
      <c r="E32" s="312" t="s">
        <v>207</v>
      </c>
      <c r="F32" s="370">
        <v>43.9</v>
      </c>
      <c r="G32" s="370">
        <v>55.4</v>
      </c>
      <c r="H32" s="370">
        <v>55.4</v>
      </c>
      <c r="I32" s="459">
        <f t="shared" si="0"/>
        <v>1</v>
      </c>
    </row>
    <row r="33" spans="1:9" s="37" customFormat="1" ht="90">
      <c r="A33" s="174"/>
      <c r="B33" s="157"/>
      <c r="C33" s="302" t="s">
        <v>417</v>
      </c>
      <c r="D33" s="302"/>
      <c r="E33" s="303" t="s">
        <v>290</v>
      </c>
      <c r="F33" s="413">
        <f>SUM(F34)</f>
        <v>128.8</v>
      </c>
      <c r="G33" s="413">
        <f>SUM(G34)</f>
        <v>128.3</v>
      </c>
      <c r="H33" s="413">
        <f>SUM(H34)</f>
        <v>128.3</v>
      </c>
      <c r="I33" s="459">
        <f t="shared" si="0"/>
        <v>1</v>
      </c>
    </row>
    <row r="34" spans="1:9" s="37" customFormat="1" ht="15.75">
      <c r="A34" s="174"/>
      <c r="B34" s="157"/>
      <c r="C34" s="315"/>
      <c r="D34" s="306" t="s">
        <v>101</v>
      </c>
      <c r="E34" s="312" t="s">
        <v>96</v>
      </c>
      <c r="F34" s="370">
        <v>128.8</v>
      </c>
      <c r="G34" s="370">
        <v>128.3</v>
      </c>
      <c r="H34" s="370">
        <v>128.3</v>
      </c>
      <c r="I34" s="459">
        <f t="shared" si="0"/>
        <v>1</v>
      </c>
    </row>
    <row r="35" spans="1:9" s="37" customFormat="1" ht="30">
      <c r="A35" s="174"/>
      <c r="B35" s="157"/>
      <c r="C35" s="301" t="s">
        <v>418</v>
      </c>
      <c r="D35" s="301"/>
      <c r="E35" s="303" t="s">
        <v>291</v>
      </c>
      <c r="F35" s="413">
        <f aca="true" t="shared" si="3" ref="F35:I36">SUM(F36)</f>
        <v>0.5</v>
      </c>
      <c r="G35" s="413">
        <f t="shared" si="3"/>
        <v>0.5</v>
      </c>
      <c r="H35" s="413">
        <f t="shared" si="3"/>
        <v>0</v>
      </c>
      <c r="I35" s="459">
        <f t="shared" si="0"/>
        <v>0</v>
      </c>
    </row>
    <row r="36" spans="1:9" s="37" customFormat="1" ht="30">
      <c r="A36" s="174"/>
      <c r="B36" s="157"/>
      <c r="C36" s="292" t="s">
        <v>419</v>
      </c>
      <c r="D36" s="301"/>
      <c r="E36" s="293" t="s">
        <v>208</v>
      </c>
      <c r="F36" s="413">
        <f t="shared" si="3"/>
        <v>0.5</v>
      </c>
      <c r="G36" s="413">
        <f t="shared" si="3"/>
        <v>0.5</v>
      </c>
      <c r="H36" s="413">
        <f t="shared" si="3"/>
        <v>0</v>
      </c>
      <c r="I36" s="459">
        <f t="shared" si="0"/>
        <v>0</v>
      </c>
    </row>
    <row r="37" spans="1:9" s="37" customFormat="1" ht="30">
      <c r="A37" s="174"/>
      <c r="B37" s="157"/>
      <c r="C37" s="301"/>
      <c r="D37" s="301" t="s">
        <v>205</v>
      </c>
      <c r="E37" s="293" t="s">
        <v>370</v>
      </c>
      <c r="F37" s="370">
        <v>0.5</v>
      </c>
      <c r="G37" s="370">
        <v>0.5</v>
      </c>
      <c r="H37" s="370">
        <v>0</v>
      </c>
      <c r="I37" s="459">
        <f t="shared" si="0"/>
        <v>0</v>
      </c>
    </row>
    <row r="38" spans="1:9" s="37" customFormat="1" ht="15.75">
      <c r="A38" s="174"/>
      <c r="B38" s="308" t="s">
        <v>508</v>
      </c>
      <c r="C38" s="316"/>
      <c r="D38" s="308"/>
      <c r="E38" s="317" t="s">
        <v>509</v>
      </c>
      <c r="F38" s="416">
        <f>SUM(F39)</f>
        <v>103.6</v>
      </c>
      <c r="G38" s="416">
        <f aca="true" t="shared" si="4" ref="G38:I40">SUM(G39)</f>
        <v>114.7</v>
      </c>
      <c r="H38" s="416">
        <f t="shared" si="4"/>
        <v>114.7</v>
      </c>
      <c r="I38" s="459">
        <f t="shared" si="0"/>
        <v>1</v>
      </c>
    </row>
    <row r="39" spans="1:9" s="37" customFormat="1" ht="15.75">
      <c r="A39" s="174"/>
      <c r="B39" s="306"/>
      <c r="C39" s="301" t="s">
        <v>366</v>
      </c>
      <c r="D39" s="302"/>
      <c r="E39" s="303" t="s">
        <v>285</v>
      </c>
      <c r="F39" s="413">
        <f>SUM(F40)</f>
        <v>103.6</v>
      </c>
      <c r="G39" s="413">
        <f t="shared" si="4"/>
        <v>114.7</v>
      </c>
      <c r="H39" s="413">
        <f t="shared" si="4"/>
        <v>114.7</v>
      </c>
      <c r="I39" s="459">
        <f t="shared" si="0"/>
        <v>1</v>
      </c>
    </row>
    <row r="40" spans="1:9" s="37" customFormat="1" ht="45">
      <c r="A40" s="174"/>
      <c r="B40" s="306"/>
      <c r="C40" s="301" t="s">
        <v>367</v>
      </c>
      <c r="D40" s="301"/>
      <c r="E40" s="303" t="s">
        <v>292</v>
      </c>
      <c r="F40" s="413">
        <f>SUM(F41)</f>
        <v>103.6</v>
      </c>
      <c r="G40" s="413">
        <f t="shared" si="4"/>
        <v>114.7</v>
      </c>
      <c r="H40" s="413">
        <f t="shared" si="4"/>
        <v>114.7</v>
      </c>
      <c r="I40" s="459">
        <f t="shared" si="0"/>
        <v>1</v>
      </c>
    </row>
    <row r="41" spans="1:9" s="37" customFormat="1" ht="30">
      <c r="A41" s="174"/>
      <c r="B41" s="306"/>
      <c r="C41" s="301" t="s">
        <v>368</v>
      </c>
      <c r="D41" s="301"/>
      <c r="E41" s="293" t="s">
        <v>369</v>
      </c>
      <c r="F41" s="413">
        <f>SUM(F42)</f>
        <v>103.6</v>
      </c>
      <c r="G41" s="413">
        <f>SUM(G42)</f>
        <v>114.7</v>
      </c>
      <c r="H41" s="413">
        <f>SUM(H42)</f>
        <v>114.7</v>
      </c>
      <c r="I41" s="459">
        <f t="shared" si="0"/>
        <v>1</v>
      </c>
    </row>
    <row r="42" spans="1:9" s="37" customFormat="1" ht="30">
      <c r="A42" s="174"/>
      <c r="B42" s="306"/>
      <c r="C42" s="302"/>
      <c r="D42" s="301" t="s">
        <v>205</v>
      </c>
      <c r="E42" s="293" t="s">
        <v>370</v>
      </c>
      <c r="F42" s="370">
        <v>103.6</v>
      </c>
      <c r="G42" s="370">
        <v>114.7</v>
      </c>
      <c r="H42" s="370">
        <v>114.7</v>
      </c>
      <c r="I42" s="459">
        <f t="shared" si="0"/>
        <v>1</v>
      </c>
    </row>
    <row r="43" spans="1:9" ht="15.75">
      <c r="A43" s="173"/>
      <c r="B43" s="157" t="s">
        <v>70</v>
      </c>
      <c r="C43" s="318"/>
      <c r="D43" s="318"/>
      <c r="E43" s="319" t="s">
        <v>71</v>
      </c>
      <c r="F43" s="416">
        <f>SUM(F44)</f>
        <v>50</v>
      </c>
      <c r="G43" s="416">
        <f>SUM(G44)</f>
        <v>0</v>
      </c>
      <c r="H43" s="416">
        <f>SUM(H44)</f>
        <v>0</v>
      </c>
      <c r="I43" s="459" t="e">
        <f t="shared" si="0"/>
        <v>#DIV/0!</v>
      </c>
    </row>
    <row r="44" spans="1:9" s="37" customFormat="1" ht="15.75">
      <c r="A44" s="174"/>
      <c r="B44" s="157"/>
      <c r="C44" s="301" t="s">
        <v>366</v>
      </c>
      <c r="D44" s="302"/>
      <c r="E44" s="303" t="s">
        <v>285</v>
      </c>
      <c r="F44" s="413">
        <f aca="true" t="shared" si="5" ref="F44:I46">SUM(F45)</f>
        <v>50</v>
      </c>
      <c r="G44" s="413">
        <f t="shared" si="5"/>
        <v>0</v>
      </c>
      <c r="H44" s="413">
        <f t="shared" si="5"/>
        <v>0</v>
      </c>
      <c r="I44" s="459" t="e">
        <f t="shared" si="0"/>
        <v>#DIV/0!</v>
      </c>
    </row>
    <row r="45" spans="1:9" s="37" customFormat="1" ht="45">
      <c r="A45" s="174"/>
      <c r="B45" s="157"/>
      <c r="C45" s="301" t="s">
        <v>367</v>
      </c>
      <c r="D45" s="301"/>
      <c r="E45" s="303" t="s">
        <v>292</v>
      </c>
      <c r="F45" s="413">
        <f>SUM(F46)</f>
        <v>50</v>
      </c>
      <c r="G45" s="413">
        <f>SUM(G46)</f>
        <v>0</v>
      </c>
      <c r="H45" s="413">
        <f>SUM(H46)</f>
        <v>0</v>
      </c>
      <c r="I45" s="459" t="e">
        <f t="shared" si="0"/>
        <v>#DIV/0!</v>
      </c>
    </row>
    <row r="46" spans="1:9" s="37" customFormat="1" ht="15.75">
      <c r="A46" s="174"/>
      <c r="B46" s="157"/>
      <c r="C46" s="306" t="s">
        <v>408</v>
      </c>
      <c r="D46" s="320"/>
      <c r="E46" s="312" t="s">
        <v>209</v>
      </c>
      <c r="F46" s="413">
        <f t="shared" si="5"/>
        <v>50</v>
      </c>
      <c r="G46" s="413">
        <f t="shared" si="5"/>
        <v>0</v>
      </c>
      <c r="H46" s="413">
        <f t="shared" si="5"/>
        <v>0</v>
      </c>
      <c r="I46" s="459" t="e">
        <f t="shared" si="0"/>
        <v>#DIV/0!</v>
      </c>
    </row>
    <row r="47" spans="1:9" s="37" customFormat="1" ht="15.75">
      <c r="A47" s="174"/>
      <c r="B47" s="157"/>
      <c r="C47" s="320"/>
      <c r="D47" s="306" t="s">
        <v>206</v>
      </c>
      <c r="E47" s="307" t="s">
        <v>207</v>
      </c>
      <c r="F47" s="370">
        <v>50</v>
      </c>
      <c r="G47" s="370">
        <v>0</v>
      </c>
      <c r="H47" s="370">
        <v>0</v>
      </c>
      <c r="I47" s="459" t="e">
        <f t="shared" si="0"/>
        <v>#DIV/0!</v>
      </c>
    </row>
    <row r="48" spans="1:9" ht="15.75">
      <c r="A48" s="173"/>
      <c r="B48" s="157" t="s">
        <v>124</v>
      </c>
      <c r="C48" s="318"/>
      <c r="D48" s="318"/>
      <c r="E48" s="319" t="s">
        <v>72</v>
      </c>
      <c r="F48" s="416">
        <f aca="true" t="shared" si="6" ref="F48:I49">SUM(F49)</f>
        <v>64.3</v>
      </c>
      <c r="G48" s="416">
        <f t="shared" si="6"/>
        <v>24.099999999999998</v>
      </c>
      <c r="H48" s="416">
        <f t="shared" si="6"/>
        <v>24.099999999999998</v>
      </c>
      <c r="I48" s="459">
        <f t="shared" si="0"/>
        <v>1</v>
      </c>
    </row>
    <row r="49" spans="1:9" s="37" customFormat="1" ht="15.75">
      <c r="A49" s="174"/>
      <c r="B49" s="157"/>
      <c r="C49" s="301" t="s">
        <v>366</v>
      </c>
      <c r="D49" s="302"/>
      <c r="E49" s="303" t="s">
        <v>285</v>
      </c>
      <c r="F49" s="413">
        <f t="shared" si="6"/>
        <v>64.3</v>
      </c>
      <c r="G49" s="413">
        <f t="shared" si="6"/>
        <v>24.099999999999998</v>
      </c>
      <c r="H49" s="413">
        <f t="shared" si="6"/>
        <v>24.099999999999998</v>
      </c>
      <c r="I49" s="459">
        <f t="shared" si="0"/>
        <v>1</v>
      </c>
    </row>
    <row r="50" spans="1:9" s="37" customFormat="1" ht="45">
      <c r="A50" s="174"/>
      <c r="B50" s="157"/>
      <c r="C50" s="301" t="s">
        <v>367</v>
      </c>
      <c r="D50" s="301"/>
      <c r="E50" s="303" t="s">
        <v>292</v>
      </c>
      <c r="F50" s="413">
        <f>SUM(F51,F55,F53)</f>
        <v>64.3</v>
      </c>
      <c r="G50" s="413">
        <f>SUM(G51,G55,G53)</f>
        <v>24.099999999999998</v>
      </c>
      <c r="H50" s="413">
        <f>SUM(H51,H55,H53)</f>
        <v>24.099999999999998</v>
      </c>
      <c r="I50" s="459">
        <f t="shared" si="0"/>
        <v>1</v>
      </c>
    </row>
    <row r="51" spans="1:9" s="37" customFormat="1" ht="30">
      <c r="A51" s="174"/>
      <c r="B51" s="157"/>
      <c r="C51" s="306" t="s">
        <v>371</v>
      </c>
      <c r="D51" s="320"/>
      <c r="E51" s="312" t="s">
        <v>293</v>
      </c>
      <c r="F51" s="413">
        <f>SUM(F52)</f>
        <v>9.3</v>
      </c>
      <c r="G51" s="413">
        <f>SUM(G52)</f>
        <v>9.3</v>
      </c>
      <c r="H51" s="413">
        <f>SUM(H52)</f>
        <v>9.3</v>
      </c>
      <c r="I51" s="459">
        <f t="shared" si="0"/>
        <v>1</v>
      </c>
    </row>
    <row r="52" spans="1:9" s="37" customFormat="1" ht="15.75">
      <c r="A52" s="174"/>
      <c r="B52" s="157"/>
      <c r="C52" s="320"/>
      <c r="D52" s="306" t="s">
        <v>206</v>
      </c>
      <c r="E52" s="312" t="s">
        <v>207</v>
      </c>
      <c r="F52" s="370">
        <v>9.3</v>
      </c>
      <c r="G52" s="370">
        <v>9.3</v>
      </c>
      <c r="H52" s="370">
        <v>9.3</v>
      </c>
      <c r="I52" s="459">
        <f t="shared" si="0"/>
        <v>1</v>
      </c>
    </row>
    <row r="53" spans="1:9" s="37" customFormat="1" ht="30">
      <c r="A53" s="174"/>
      <c r="B53" s="157"/>
      <c r="C53" s="306" t="s">
        <v>373</v>
      </c>
      <c r="D53" s="320"/>
      <c r="E53" s="312" t="s">
        <v>16</v>
      </c>
      <c r="F53" s="416">
        <f>SUM(F54)</f>
        <v>50</v>
      </c>
      <c r="G53" s="416">
        <f>SUM(G54)</f>
        <v>4.7</v>
      </c>
      <c r="H53" s="416">
        <f>SUM(H54)</f>
        <v>4.7</v>
      </c>
      <c r="I53" s="459">
        <f t="shared" si="0"/>
        <v>1</v>
      </c>
    </row>
    <row r="54" spans="1:9" s="37" customFormat="1" ht="30">
      <c r="A54" s="174"/>
      <c r="B54" s="157"/>
      <c r="C54" s="320"/>
      <c r="D54" s="306" t="s">
        <v>205</v>
      </c>
      <c r="E54" s="293" t="s">
        <v>370</v>
      </c>
      <c r="F54" s="370">
        <v>50</v>
      </c>
      <c r="G54" s="370">
        <v>4.7</v>
      </c>
      <c r="H54" s="370">
        <v>4.7</v>
      </c>
      <c r="I54" s="459">
        <f t="shared" si="0"/>
        <v>1</v>
      </c>
    </row>
    <row r="55" spans="1:9" s="37" customFormat="1" ht="30">
      <c r="A55" s="174"/>
      <c r="B55" s="157"/>
      <c r="C55" s="301" t="s">
        <v>372</v>
      </c>
      <c r="D55" s="301"/>
      <c r="E55" s="293" t="s">
        <v>353</v>
      </c>
      <c r="F55" s="416">
        <f>SUM(F56)</f>
        <v>5</v>
      </c>
      <c r="G55" s="416">
        <f>SUM(G56)</f>
        <v>10.1</v>
      </c>
      <c r="H55" s="416">
        <f>SUM(H56)</f>
        <v>10.1</v>
      </c>
      <c r="I55" s="459">
        <f t="shared" si="0"/>
        <v>1</v>
      </c>
    </row>
    <row r="56" spans="1:9" s="37" customFormat="1" ht="30">
      <c r="A56" s="174"/>
      <c r="B56" s="157"/>
      <c r="C56" s="301"/>
      <c r="D56" s="301" t="s">
        <v>205</v>
      </c>
      <c r="E56" s="293" t="s">
        <v>370</v>
      </c>
      <c r="F56" s="370">
        <v>5</v>
      </c>
      <c r="G56" s="370">
        <v>10.1</v>
      </c>
      <c r="H56" s="370">
        <v>10.1</v>
      </c>
      <c r="I56" s="459">
        <f t="shared" si="0"/>
        <v>1</v>
      </c>
    </row>
    <row r="57" spans="1:9" ht="15.75">
      <c r="A57" s="173"/>
      <c r="B57" s="321" t="s">
        <v>102</v>
      </c>
      <c r="C57" s="322"/>
      <c r="D57" s="322"/>
      <c r="E57" s="323" t="s">
        <v>511</v>
      </c>
      <c r="F57" s="416">
        <f aca="true" t="shared" si="7" ref="F57:I58">SUM(F58)</f>
        <v>72.7</v>
      </c>
      <c r="G57" s="416">
        <f t="shared" si="7"/>
        <v>72.7</v>
      </c>
      <c r="H57" s="416">
        <f t="shared" si="7"/>
        <v>72.7</v>
      </c>
      <c r="I57" s="459">
        <f t="shared" si="0"/>
        <v>1</v>
      </c>
    </row>
    <row r="58" spans="1:9" ht="15.75">
      <c r="A58" s="173"/>
      <c r="B58" s="157" t="s">
        <v>103</v>
      </c>
      <c r="C58" s="313"/>
      <c r="D58" s="313"/>
      <c r="E58" s="319" t="s">
        <v>104</v>
      </c>
      <c r="F58" s="416">
        <f t="shared" si="7"/>
        <v>72.7</v>
      </c>
      <c r="G58" s="416">
        <f t="shared" si="7"/>
        <v>72.7</v>
      </c>
      <c r="H58" s="416">
        <f t="shared" si="7"/>
        <v>72.7</v>
      </c>
      <c r="I58" s="459">
        <f t="shared" si="0"/>
        <v>1</v>
      </c>
    </row>
    <row r="59" spans="1:9" ht="15.75">
      <c r="A59" s="173"/>
      <c r="B59" s="306"/>
      <c r="C59" s="301" t="s">
        <v>366</v>
      </c>
      <c r="D59" s="324"/>
      <c r="E59" s="325" t="s">
        <v>285</v>
      </c>
      <c r="F59" s="413">
        <f aca="true" t="shared" si="8" ref="F59:I60">SUM(F60)</f>
        <v>72.7</v>
      </c>
      <c r="G59" s="413">
        <f t="shared" si="8"/>
        <v>72.7</v>
      </c>
      <c r="H59" s="413">
        <f t="shared" si="8"/>
        <v>72.7</v>
      </c>
      <c r="I59" s="459">
        <f t="shared" si="0"/>
        <v>1</v>
      </c>
    </row>
    <row r="60" spans="1:9" ht="30">
      <c r="A60" s="173"/>
      <c r="B60" s="306"/>
      <c r="C60" s="301" t="s">
        <v>418</v>
      </c>
      <c r="D60" s="301"/>
      <c r="E60" s="303" t="s">
        <v>291</v>
      </c>
      <c r="F60" s="413">
        <f t="shared" si="8"/>
        <v>72.7</v>
      </c>
      <c r="G60" s="413">
        <f t="shared" si="8"/>
        <v>72.7</v>
      </c>
      <c r="H60" s="413">
        <f t="shared" si="8"/>
        <v>72.7</v>
      </c>
      <c r="I60" s="459">
        <f t="shared" si="0"/>
        <v>1</v>
      </c>
    </row>
    <row r="61" spans="1:9" ht="30">
      <c r="A61" s="173"/>
      <c r="B61" s="308"/>
      <c r="C61" s="326" t="s">
        <v>420</v>
      </c>
      <c r="D61" s="324"/>
      <c r="E61" s="327" t="s">
        <v>210</v>
      </c>
      <c r="F61" s="413">
        <f>SUM(F62:F63)</f>
        <v>72.7</v>
      </c>
      <c r="G61" s="413">
        <f>SUM(G62:G63)</f>
        <v>72.7</v>
      </c>
      <c r="H61" s="413">
        <f>SUM(H62:H63)</f>
        <v>72.7</v>
      </c>
      <c r="I61" s="459">
        <f t="shared" si="0"/>
        <v>1</v>
      </c>
    </row>
    <row r="62" spans="1:9" ht="60">
      <c r="A62" s="173"/>
      <c r="B62" s="301"/>
      <c r="C62" s="308"/>
      <c r="D62" s="306" t="s">
        <v>204</v>
      </c>
      <c r="E62" s="312" t="s">
        <v>287</v>
      </c>
      <c r="F62" s="370">
        <v>59.5</v>
      </c>
      <c r="G62" s="370">
        <v>60.6</v>
      </c>
      <c r="H62" s="370">
        <v>60.6</v>
      </c>
      <c r="I62" s="459">
        <f t="shared" si="0"/>
        <v>1</v>
      </c>
    </row>
    <row r="63" spans="1:9" ht="30">
      <c r="A63" s="173"/>
      <c r="B63" s="301"/>
      <c r="C63" s="308"/>
      <c r="D63" s="306" t="s">
        <v>205</v>
      </c>
      <c r="E63" s="293" t="s">
        <v>370</v>
      </c>
      <c r="F63" s="370">
        <v>13.2</v>
      </c>
      <c r="G63" s="370">
        <v>12.1</v>
      </c>
      <c r="H63" s="370">
        <v>12.1</v>
      </c>
      <c r="I63" s="459">
        <f t="shared" si="0"/>
        <v>1</v>
      </c>
    </row>
    <row r="64" spans="1:9" ht="28.5">
      <c r="A64" s="173"/>
      <c r="B64" s="321" t="s">
        <v>73</v>
      </c>
      <c r="C64" s="328"/>
      <c r="D64" s="328"/>
      <c r="E64" s="323" t="s">
        <v>512</v>
      </c>
      <c r="F64" s="416">
        <f>SUM(F65,F90,F102)</f>
        <v>300</v>
      </c>
      <c r="G64" s="416">
        <f>SUM(G65,G90,G102)</f>
        <v>352.7</v>
      </c>
      <c r="H64" s="416">
        <f>SUM(H65,H90,H102)</f>
        <v>351.7</v>
      </c>
      <c r="I64" s="459">
        <f t="shared" si="0"/>
        <v>0.9971647292316416</v>
      </c>
    </row>
    <row r="65" spans="1:9" ht="42.75">
      <c r="A65" s="173"/>
      <c r="B65" s="308" t="s">
        <v>314</v>
      </c>
      <c r="C65" s="301"/>
      <c r="D65" s="301"/>
      <c r="E65" s="329" t="s">
        <v>315</v>
      </c>
      <c r="F65" s="416">
        <f>SUM(F66)</f>
        <v>30</v>
      </c>
      <c r="G65" s="416">
        <f>SUM(G66)</f>
        <v>11</v>
      </c>
      <c r="H65" s="416">
        <f>SUM(H66)</f>
        <v>10</v>
      </c>
      <c r="I65" s="459">
        <f t="shared" si="0"/>
        <v>0.9090909090909091</v>
      </c>
    </row>
    <row r="66" spans="1:9" ht="30">
      <c r="A66" s="173"/>
      <c r="B66" s="306"/>
      <c r="C66" s="292" t="s">
        <v>374</v>
      </c>
      <c r="D66" s="292"/>
      <c r="E66" s="293" t="s">
        <v>316</v>
      </c>
      <c r="F66" s="413">
        <f>SUM(F67,F73)</f>
        <v>30</v>
      </c>
      <c r="G66" s="413">
        <f>SUM(G67,G73)</f>
        <v>11</v>
      </c>
      <c r="H66" s="413">
        <f>SUM(H67,H73)</f>
        <v>10</v>
      </c>
      <c r="I66" s="459">
        <f t="shared" si="0"/>
        <v>0.9090909090909091</v>
      </c>
    </row>
    <row r="67" spans="1:9" s="36" customFormat="1" ht="30" hidden="1">
      <c r="A67" s="175"/>
      <c r="B67" s="306"/>
      <c r="C67" s="292" t="s">
        <v>377</v>
      </c>
      <c r="D67" s="292"/>
      <c r="E67" s="293" t="s">
        <v>378</v>
      </c>
      <c r="F67" s="413">
        <f>SUM(F68)</f>
        <v>0</v>
      </c>
      <c r="G67" s="413">
        <f>SUM(G68)</f>
        <v>0</v>
      </c>
      <c r="H67" s="413">
        <f>SUM(H68)</f>
        <v>0</v>
      </c>
      <c r="I67" s="459" t="e">
        <f t="shared" si="0"/>
        <v>#DIV/0!</v>
      </c>
    </row>
    <row r="68" spans="1:9" s="36" customFormat="1" ht="45" hidden="1">
      <c r="A68" s="175"/>
      <c r="B68" s="306"/>
      <c r="C68" s="292" t="s">
        <v>379</v>
      </c>
      <c r="D68" s="292"/>
      <c r="E68" s="293" t="s">
        <v>380</v>
      </c>
      <c r="F68" s="413">
        <f>SUM(F69,F71)</f>
        <v>0</v>
      </c>
      <c r="G68" s="413">
        <f>SUM(G69,G71)</f>
        <v>0</v>
      </c>
      <c r="H68" s="413">
        <f>SUM(H69,H71)</f>
        <v>0</v>
      </c>
      <c r="I68" s="459" t="e">
        <f t="shared" si="0"/>
        <v>#DIV/0!</v>
      </c>
    </row>
    <row r="69" spans="1:9" ht="75" hidden="1">
      <c r="A69" s="173"/>
      <c r="B69" s="308"/>
      <c r="C69" s="292" t="s">
        <v>381</v>
      </c>
      <c r="D69" s="292"/>
      <c r="E69" s="293" t="s">
        <v>382</v>
      </c>
      <c r="F69" s="413">
        <f>SUM(F70)</f>
        <v>0</v>
      </c>
      <c r="G69" s="413">
        <f>SUM(G70)</f>
        <v>0</v>
      </c>
      <c r="H69" s="413">
        <f>SUM(H70)</f>
        <v>0</v>
      </c>
      <c r="I69" s="459" t="e">
        <f t="shared" si="0"/>
        <v>#DIV/0!</v>
      </c>
    </row>
    <row r="70" spans="1:9" s="36" customFormat="1" ht="30" hidden="1">
      <c r="A70" s="175"/>
      <c r="B70" s="301"/>
      <c r="C70" s="292"/>
      <c r="D70" s="292" t="s">
        <v>205</v>
      </c>
      <c r="E70" s="293" t="s">
        <v>370</v>
      </c>
      <c r="F70" s="418">
        <v>0</v>
      </c>
      <c r="G70" s="418">
        <v>0</v>
      </c>
      <c r="H70" s="418">
        <v>0</v>
      </c>
      <c r="I70" s="459" t="e">
        <f t="shared" si="0"/>
        <v>#DIV/0!</v>
      </c>
    </row>
    <row r="71" spans="1:9" ht="30" hidden="1">
      <c r="A71" s="173"/>
      <c r="B71" s="308"/>
      <c r="C71" s="292" t="s">
        <v>383</v>
      </c>
      <c r="D71" s="292"/>
      <c r="E71" s="293" t="s">
        <v>384</v>
      </c>
      <c r="F71" s="413">
        <f>SUM(F72)</f>
        <v>0</v>
      </c>
      <c r="G71" s="413">
        <f>SUM(G72)</f>
        <v>0</v>
      </c>
      <c r="H71" s="413">
        <f>SUM(H72)</f>
        <v>0</v>
      </c>
      <c r="I71" s="459" t="e">
        <f t="shared" si="0"/>
        <v>#DIV/0!</v>
      </c>
    </row>
    <row r="72" spans="1:9" s="36" customFormat="1" ht="30" hidden="1">
      <c r="A72" s="175"/>
      <c r="B72" s="301"/>
      <c r="C72" s="292"/>
      <c r="D72" s="292" t="s">
        <v>205</v>
      </c>
      <c r="E72" s="293" t="s">
        <v>370</v>
      </c>
      <c r="F72" s="418">
        <v>0</v>
      </c>
      <c r="G72" s="418">
        <v>0</v>
      </c>
      <c r="H72" s="418">
        <v>0</v>
      </c>
      <c r="I72" s="459" t="e">
        <f t="shared" si="0"/>
        <v>#DIV/0!</v>
      </c>
    </row>
    <row r="73" spans="1:9" ht="60">
      <c r="A73" s="173"/>
      <c r="B73" s="301"/>
      <c r="C73" s="326" t="s">
        <v>375</v>
      </c>
      <c r="D73" s="326"/>
      <c r="E73" s="325" t="s">
        <v>376</v>
      </c>
      <c r="F73" s="413">
        <f>SUM(F74,F81)</f>
        <v>30</v>
      </c>
      <c r="G73" s="413">
        <f>SUM(G74,G81)</f>
        <v>11</v>
      </c>
      <c r="H73" s="413">
        <f>SUM(H74,H81)</f>
        <v>10</v>
      </c>
      <c r="I73" s="459">
        <f t="shared" si="0"/>
        <v>0.9090909090909091</v>
      </c>
    </row>
    <row r="74" spans="1:9" ht="60">
      <c r="A74" s="173"/>
      <c r="B74" s="301"/>
      <c r="C74" s="330" t="s">
        <v>385</v>
      </c>
      <c r="D74" s="330"/>
      <c r="E74" s="331" t="s">
        <v>386</v>
      </c>
      <c r="F74" s="413">
        <f>SUM(F75,F77,F79)</f>
        <v>20</v>
      </c>
      <c r="G74" s="413">
        <f>SUM(G75,G77,G79)</f>
        <v>11</v>
      </c>
      <c r="H74" s="413">
        <f>SUM(H75,H77,H79)</f>
        <v>10</v>
      </c>
      <c r="I74" s="459">
        <f t="shared" si="0"/>
        <v>0.9090909090909091</v>
      </c>
    </row>
    <row r="75" spans="1:9" ht="45">
      <c r="A75" s="173"/>
      <c r="B75" s="301"/>
      <c r="C75" s="330" t="s">
        <v>387</v>
      </c>
      <c r="D75" s="330"/>
      <c r="E75" s="331" t="s">
        <v>388</v>
      </c>
      <c r="F75" s="413">
        <f>SUM(F76)</f>
        <v>12</v>
      </c>
      <c r="G75" s="413">
        <f>SUM(G76)</f>
        <v>10</v>
      </c>
      <c r="H75" s="413">
        <f>SUM(H76)</f>
        <v>10</v>
      </c>
      <c r="I75" s="459">
        <f aca="true" t="shared" si="9" ref="I75:I138">H75/G75</f>
        <v>1</v>
      </c>
    </row>
    <row r="76" spans="1:9" s="36" customFormat="1" ht="30">
      <c r="A76" s="175"/>
      <c r="B76" s="301"/>
      <c r="C76" s="330"/>
      <c r="D76" s="330" t="s">
        <v>205</v>
      </c>
      <c r="E76" s="293" t="s">
        <v>370</v>
      </c>
      <c r="F76" s="370">
        <v>12</v>
      </c>
      <c r="G76" s="370">
        <v>10</v>
      </c>
      <c r="H76" s="370">
        <v>10</v>
      </c>
      <c r="I76" s="459">
        <f t="shared" si="9"/>
        <v>1</v>
      </c>
    </row>
    <row r="77" spans="1:9" s="36" customFormat="1" ht="15.75">
      <c r="A77" s="175"/>
      <c r="B77" s="301"/>
      <c r="C77" s="330" t="s">
        <v>389</v>
      </c>
      <c r="D77" s="330"/>
      <c r="E77" s="331" t="s">
        <v>390</v>
      </c>
      <c r="F77" s="413">
        <f>SUM(F78)</f>
        <v>1</v>
      </c>
      <c r="G77" s="413">
        <f>SUM(G78)</f>
        <v>1</v>
      </c>
      <c r="H77" s="413">
        <f>SUM(H78)</f>
        <v>0</v>
      </c>
      <c r="I77" s="459">
        <f t="shared" si="9"/>
        <v>0</v>
      </c>
    </row>
    <row r="78" spans="1:9" ht="30">
      <c r="A78" s="173"/>
      <c r="B78" s="301"/>
      <c r="C78" s="330"/>
      <c r="D78" s="330" t="s">
        <v>205</v>
      </c>
      <c r="E78" s="293" t="s">
        <v>370</v>
      </c>
      <c r="F78" s="370">
        <v>1</v>
      </c>
      <c r="G78" s="370">
        <v>1</v>
      </c>
      <c r="H78" s="370">
        <v>0</v>
      </c>
      <c r="I78" s="459">
        <f t="shared" si="9"/>
        <v>0</v>
      </c>
    </row>
    <row r="79" spans="1:9" ht="45">
      <c r="A79" s="173"/>
      <c r="B79" s="301"/>
      <c r="C79" s="330" t="s">
        <v>391</v>
      </c>
      <c r="D79" s="330"/>
      <c r="E79" s="331" t="s">
        <v>392</v>
      </c>
      <c r="F79" s="413">
        <f>SUM(F80)</f>
        <v>7</v>
      </c>
      <c r="G79" s="413">
        <f>SUM(G80)</f>
        <v>0</v>
      </c>
      <c r="H79" s="413">
        <f>SUM(H80)</f>
        <v>0</v>
      </c>
      <c r="I79" s="459" t="e">
        <f t="shared" si="9"/>
        <v>#DIV/0!</v>
      </c>
    </row>
    <row r="80" spans="1:9" ht="30">
      <c r="A80" s="173"/>
      <c r="B80" s="301"/>
      <c r="C80" s="330"/>
      <c r="D80" s="330" t="s">
        <v>205</v>
      </c>
      <c r="E80" s="293" t="s">
        <v>370</v>
      </c>
      <c r="F80" s="370">
        <v>7</v>
      </c>
      <c r="G80" s="370">
        <v>0</v>
      </c>
      <c r="H80" s="370">
        <v>0</v>
      </c>
      <c r="I80" s="459" t="e">
        <f t="shared" si="9"/>
        <v>#DIV/0!</v>
      </c>
    </row>
    <row r="81" spans="1:9" s="36" customFormat="1" ht="45">
      <c r="A81" s="175"/>
      <c r="B81" s="301"/>
      <c r="C81" s="292" t="s">
        <v>393</v>
      </c>
      <c r="D81" s="292"/>
      <c r="E81" s="293" t="s">
        <v>394</v>
      </c>
      <c r="F81" s="413">
        <f>SUM(F88,F86,F84,F82)</f>
        <v>10</v>
      </c>
      <c r="G81" s="413">
        <f>SUM(G88,G86,G84,G82)</f>
        <v>0</v>
      </c>
      <c r="H81" s="413">
        <f>SUM(H88,H86,H84,H82)</f>
        <v>0</v>
      </c>
      <c r="I81" s="459" t="e">
        <f t="shared" si="9"/>
        <v>#DIV/0!</v>
      </c>
    </row>
    <row r="82" spans="1:9" s="36" customFormat="1" ht="30">
      <c r="A82" s="175"/>
      <c r="B82" s="301"/>
      <c r="C82" s="330" t="s">
        <v>395</v>
      </c>
      <c r="D82" s="292"/>
      <c r="E82" s="293" t="s">
        <v>396</v>
      </c>
      <c r="F82" s="413">
        <f>SUM(F83)</f>
        <v>1</v>
      </c>
      <c r="G82" s="413">
        <f>SUM(G83)</f>
        <v>0</v>
      </c>
      <c r="H82" s="413">
        <f>SUM(H83)</f>
        <v>0</v>
      </c>
      <c r="I82" s="459" t="e">
        <f t="shared" si="9"/>
        <v>#DIV/0!</v>
      </c>
    </row>
    <row r="83" spans="1:9" ht="30">
      <c r="A83" s="173"/>
      <c r="B83" s="301"/>
      <c r="C83" s="292"/>
      <c r="D83" s="292" t="s">
        <v>205</v>
      </c>
      <c r="E83" s="293" t="s">
        <v>370</v>
      </c>
      <c r="F83" s="370">
        <v>1</v>
      </c>
      <c r="G83" s="370">
        <v>0</v>
      </c>
      <c r="H83" s="370">
        <v>0</v>
      </c>
      <c r="I83" s="459" t="e">
        <f t="shared" si="9"/>
        <v>#DIV/0!</v>
      </c>
    </row>
    <row r="84" spans="1:9" s="36" customFormat="1" ht="45">
      <c r="A84" s="175"/>
      <c r="B84" s="301"/>
      <c r="C84" s="330" t="s">
        <v>397</v>
      </c>
      <c r="D84" s="292"/>
      <c r="E84" s="293" t="s">
        <v>398</v>
      </c>
      <c r="F84" s="413">
        <f>SUM(F85)</f>
        <v>1</v>
      </c>
      <c r="G84" s="413">
        <f>SUM(G85)</f>
        <v>0</v>
      </c>
      <c r="H84" s="413">
        <f>SUM(H85)</f>
        <v>0</v>
      </c>
      <c r="I84" s="459" t="e">
        <f t="shared" si="9"/>
        <v>#DIV/0!</v>
      </c>
    </row>
    <row r="85" spans="1:9" s="36" customFormat="1" ht="30">
      <c r="A85" s="175"/>
      <c r="B85" s="301"/>
      <c r="C85" s="292"/>
      <c r="D85" s="292" t="s">
        <v>205</v>
      </c>
      <c r="E85" s="293" t="s">
        <v>370</v>
      </c>
      <c r="F85" s="370">
        <v>1</v>
      </c>
      <c r="G85" s="370">
        <v>0</v>
      </c>
      <c r="H85" s="370">
        <v>0</v>
      </c>
      <c r="I85" s="459" t="e">
        <f t="shared" si="9"/>
        <v>#DIV/0!</v>
      </c>
    </row>
    <row r="86" spans="1:9" s="36" customFormat="1" ht="45">
      <c r="A86" s="175"/>
      <c r="B86" s="301"/>
      <c r="C86" s="330" t="s">
        <v>399</v>
      </c>
      <c r="D86" s="292"/>
      <c r="E86" s="293" t="s">
        <v>400</v>
      </c>
      <c r="F86" s="413">
        <f>SUM(F87)</f>
        <v>7</v>
      </c>
      <c r="G86" s="413">
        <f>SUM(G87)</f>
        <v>0</v>
      </c>
      <c r="H86" s="413">
        <f>SUM(H87)</f>
        <v>0</v>
      </c>
      <c r="I86" s="459" t="e">
        <f t="shared" si="9"/>
        <v>#DIV/0!</v>
      </c>
    </row>
    <row r="87" spans="1:9" s="36" customFormat="1" ht="30">
      <c r="A87" s="175"/>
      <c r="B87" s="301"/>
      <c r="C87" s="292"/>
      <c r="D87" s="292" t="s">
        <v>205</v>
      </c>
      <c r="E87" s="293" t="s">
        <v>370</v>
      </c>
      <c r="F87" s="370">
        <v>7</v>
      </c>
      <c r="G87" s="370">
        <v>0</v>
      </c>
      <c r="H87" s="370">
        <v>0</v>
      </c>
      <c r="I87" s="459" t="e">
        <f t="shared" si="9"/>
        <v>#DIV/0!</v>
      </c>
    </row>
    <row r="88" spans="1:9" s="36" customFormat="1" ht="60">
      <c r="A88" s="175"/>
      <c r="B88" s="308"/>
      <c r="C88" s="330" t="s">
        <v>401</v>
      </c>
      <c r="D88" s="292"/>
      <c r="E88" s="293" t="s">
        <v>317</v>
      </c>
      <c r="F88" s="413">
        <f>SUM(F89)</f>
        <v>1</v>
      </c>
      <c r="G88" s="413">
        <f>SUM(G89)</f>
        <v>0</v>
      </c>
      <c r="H88" s="413">
        <f>SUM(H89)</f>
        <v>0</v>
      </c>
      <c r="I88" s="459" t="e">
        <f t="shared" si="9"/>
        <v>#DIV/0!</v>
      </c>
    </row>
    <row r="89" spans="1:9" s="36" customFormat="1" ht="30">
      <c r="A89" s="175"/>
      <c r="B89" s="301"/>
      <c r="C89" s="292"/>
      <c r="D89" s="292" t="s">
        <v>205</v>
      </c>
      <c r="E89" s="293" t="s">
        <v>370</v>
      </c>
      <c r="F89" s="370">
        <v>1</v>
      </c>
      <c r="G89" s="370">
        <v>0</v>
      </c>
      <c r="H89" s="370">
        <v>0</v>
      </c>
      <c r="I89" s="459" t="e">
        <f t="shared" si="9"/>
        <v>#DIV/0!</v>
      </c>
    </row>
    <row r="90" spans="1:9" s="36" customFormat="1" ht="15.75">
      <c r="A90" s="175"/>
      <c r="B90" s="332" t="s">
        <v>68</v>
      </c>
      <c r="C90" s="333"/>
      <c r="D90" s="333"/>
      <c r="E90" s="334" t="s">
        <v>69</v>
      </c>
      <c r="F90" s="416">
        <f aca="true" t="shared" si="10" ref="F90:I92">SUM(F91)</f>
        <v>260</v>
      </c>
      <c r="G90" s="416">
        <f t="shared" si="10"/>
        <v>331.7</v>
      </c>
      <c r="H90" s="416">
        <f t="shared" si="10"/>
        <v>331.7</v>
      </c>
      <c r="I90" s="459">
        <f t="shared" si="9"/>
        <v>1</v>
      </c>
    </row>
    <row r="91" spans="1:9" s="36" customFormat="1" ht="30">
      <c r="A91" s="175"/>
      <c r="B91" s="306"/>
      <c r="C91" s="292" t="s">
        <v>374</v>
      </c>
      <c r="D91" s="292"/>
      <c r="E91" s="293" t="s">
        <v>316</v>
      </c>
      <c r="F91" s="413">
        <f t="shared" si="10"/>
        <v>260</v>
      </c>
      <c r="G91" s="413">
        <f t="shared" si="10"/>
        <v>331.7</v>
      </c>
      <c r="H91" s="413">
        <f t="shared" si="10"/>
        <v>331.7</v>
      </c>
      <c r="I91" s="459">
        <f t="shared" si="9"/>
        <v>1</v>
      </c>
    </row>
    <row r="92" spans="1:9" ht="30">
      <c r="A92" s="173"/>
      <c r="B92" s="306"/>
      <c r="C92" s="292" t="s">
        <v>377</v>
      </c>
      <c r="D92" s="292"/>
      <c r="E92" s="293" t="s">
        <v>378</v>
      </c>
      <c r="F92" s="413">
        <f t="shared" si="10"/>
        <v>260</v>
      </c>
      <c r="G92" s="413">
        <f t="shared" si="10"/>
        <v>331.7</v>
      </c>
      <c r="H92" s="413">
        <f t="shared" si="10"/>
        <v>331.7</v>
      </c>
      <c r="I92" s="459">
        <f t="shared" si="9"/>
        <v>1</v>
      </c>
    </row>
    <row r="93" spans="1:9" ht="45">
      <c r="A93" s="173"/>
      <c r="B93" s="306"/>
      <c r="C93" s="292" t="s">
        <v>379</v>
      </c>
      <c r="D93" s="292"/>
      <c r="E93" s="293" t="s">
        <v>380</v>
      </c>
      <c r="F93" s="413">
        <f>SUM(F94,F96,F98,F100)</f>
        <v>260</v>
      </c>
      <c r="G93" s="413">
        <f>SUM(G94,G96,G98,G100)</f>
        <v>331.7</v>
      </c>
      <c r="H93" s="413">
        <f>SUM(H94,H96,H98,H100)</f>
        <v>331.7</v>
      </c>
      <c r="I93" s="459">
        <f t="shared" si="9"/>
        <v>1</v>
      </c>
    </row>
    <row r="94" spans="1:9" ht="75">
      <c r="A94" s="173"/>
      <c r="B94" s="308"/>
      <c r="C94" s="292" t="s">
        <v>381</v>
      </c>
      <c r="D94" s="292"/>
      <c r="E94" s="293" t="s">
        <v>382</v>
      </c>
      <c r="F94" s="413">
        <f>SUM(F95)</f>
        <v>250</v>
      </c>
      <c r="G94" s="413">
        <f>SUM(G95)</f>
        <v>162.8</v>
      </c>
      <c r="H94" s="413">
        <f>SUM(H95)</f>
        <v>162.8</v>
      </c>
      <c r="I94" s="459">
        <f t="shared" si="9"/>
        <v>1</v>
      </c>
    </row>
    <row r="95" spans="1:9" ht="30">
      <c r="A95" s="173"/>
      <c r="B95" s="301"/>
      <c r="C95" s="292"/>
      <c r="D95" s="292" t="s">
        <v>205</v>
      </c>
      <c r="E95" s="293" t="s">
        <v>370</v>
      </c>
      <c r="F95" s="370">
        <v>250</v>
      </c>
      <c r="G95" s="370">
        <v>162.8</v>
      </c>
      <c r="H95" s="370">
        <v>162.8</v>
      </c>
      <c r="I95" s="459">
        <f t="shared" si="9"/>
        <v>1</v>
      </c>
    </row>
    <row r="96" spans="1:9" ht="30">
      <c r="A96" s="173"/>
      <c r="B96" s="308"/>
      <c r="C96" s="292" t="s">
        <v>383</v>
      </c>
      <c r="D96" s="292"/>
      <c r="E96" s="293" t="s">
        <v>384</v>
      </c>
      <c r="F96" s="413">
        <f>SUM(F97)</f>
        <v>10</v>
      </c>
      <c r="G96" s="413">
        <f>SUM(G97)</f>
        <v>0</v>
      </c>
      <c r="H96" s="413">
        <f>SUM(H97)</f>
        <v>0</v>
      </c>
      <c r="I96" s="459" t="e">
        <f t="shared" si="9"/>
        <v>#DIV/0!</v>
      </c>
    </row>
    <row r="97" spans="1:9" s="36" customFormat="1" ht="30">
      <c r="A97" s="175"/>
      <c r="B97" s="301"/>
      <c r="C97" s="292"/>
      <c r="D97" s="292" t="s">
        <v>205</v>
      </c>
      <c r="E97" s="293" t="s">
        <v>370</v>
      </c>
      <c r="F97" s="370">
        <v>10</v>
      </c>
      <c r="G97" s="370">
        <v>0</v>
      </c>
      <c r="H97" s="370">
        <v>0</v>
      </c>
      <c r="I97" s="459" t="e">
        <f t="shared" si="9"/>
        <v>#DIV/0!</v>
      </c>
    </row>
    <row r="98" spans="1:9" ht="15.75">
      <c r="A98" s="173"/>
      <c r="B98" s="308"/>
      <c r="C98" s="292" t="s">
        <v>567</v>
      </c>
      <c r="D98" s="292"/>
      <c r="E98" s="293" t="s">
        <v>583</v>
      </c>
      <c r="F98" s="413">
        <f>SUM(F99)</f>
        <v>0</v>
      </c>
      <c r="G98" s="413">
        <f>SUM(G99)</f>
        <v>99.7</v>
      </c>
      <c r="H98" s="413">
        <f>SUM(H99)</f>
        <v>99.7</v>
      </c>
      <c r="I98" s="459">
        <f t="shared" si="9"/>
        <v>1</v>
      </c>
    </row>
    <row r="99" spans="1:9" s="36" customFormat="1" ht="30">
      <c r="A99" s="175"/>
      <c r="B99" s="301"/>
      <c r="C99" s="292"/>
      <c r="D99" s="292" t="s">
        <v>205</v>
      </c>
      <c r="E99" s="293" t="s">
        <v>370</v>
      </c>
      <c r="F99" s="370">
        <v>0</v>
      </c>
      <c r="G99" s="370">
        <v>99.7</v>
      </c>
      <c r="H99" s="370">
        <v>99.7</v>
      </c>
      <c r="I99" s="459">
        <f t="shared" si="9"/>
        <v>1</v>
      </c>
    </row>
    <row r="100" spans="1:9" ht="15.75">
      <c r="A100" s="173"/>
      <c r="B100" s="308"/>
      <c r="C100" s="292" t="s">
        <v>569</v>
      </c>
      <c r="D100" s="292"/>
      <c r="E100" s="293" t="s">
        <v>570</v>
      </c>
      <c r="F100" s="413">
        <f>SUM(F101)</f>
        <v>0</v>
      </c>
      <c r="G100" s="413">
        <f>SUM(G101)</f>
        <v>69.2</v>
      </c>
      <c r="H100" s="413">
        <f>SUM(H101)</f>
        <v>69.2</v>
      </c>
      <c r="I100" s="459">
        <f t="shared" si="9"/>
        <v>1</v>
      </c>
    </row>
    <row r="101" spans="1:9" s="36" customFormat="1" ht="30">
      <c r="A101" s="175"/>
      <c r="B101" s="301"/>
      <c r="C101" s="292"/>
      <c r="D101" s="292" t="s">
        <v>205</v>
      </c>
      <c r="E101" s="293" t="s">
        <v>370</v>
      </c>
      <c r="F101" s="370">
        <v>0</v>
      </c>
      <c r="G101" s="370">
        <v>69.2</v>
      </c>
      <c r="H101" s="370">
        <v>69.2</v>
      </c>
      <c r="I101" s="459">
        <f t="shared" si="9"/>
        <v>1</v>
      </c>
    </row>
    <row r="102" spans="1:9" s="36" customFormat="1" ht="28.5">
      <c r="A102" s="175"/>
      <c r="B102" s="308" t="s">
        <v>318</v>
      </c>
      <c r="C102" s="292"/>
      <c r="D102" s="335"/>
      <c r="E102" s="336" t="s">
        <v>319</v>
      </c>
      <c r="F102" s="416">
        <f aca="true" t="shared" si="11" ref="F102:I106">SUM(F103)</f>
        <v>10</v>
      </c>
      <c r="G102" s="416">
        <f t="shared" si="11"/>
        <v>10</v>
      </c>
      <c r="H102" s="416">
        <f t="shared" si="11"/>
        <v>10</v>
      </c>
      <c r="I102" s="459">
        <f t="shared" si="9"/>
        <v>1</v>
      </c>
    </row>
    <row r="103" spans="1:9" s="36" customFormat="1" ht="42.75">
      <c r="A103" s="175"/>
      <c r="B103" s="306"/>
      <c r="C103" s="292" t="s">
        <v>374</v>
      </c>
      <c r="D103" s="179"/>
      <c r="E103" s="329" t="s">
        <v>316</v>
      </c>
      <c r="F103" s="416">
        <f t="shared" si="11"/>
        <v>10</v>
      </c>
      <c r="G103" s="416">
        <f t="shared" si="11"/>
        <v>10</v>
      </c>
      <c r="H103" s="416">
        <f t="shared" si="11"/>
        <v>10</v>
      </c>
      <c r="I103" s="459">
        <f t="shared" si="9"/>
        <v>1</v>
      </c>
    </row>
    <row r="104" spans="1:9" s="36" customFormat="1" ht="30">
      <c r="A104" s="175"/>
      <c r="B104" s="306"/>
      <c r="C104" s="292" t="s">
        <v>402</v>
      </c>
      <c r="D104" s="292"/>
      <c r="E104" s="293" t="s">
        <v>404</v>
      </c>
      <c r="F104" s="413">
        <f t="shared" si="11"/>
        <v>10</v>
      </c>
      <c r="G104" s="413">
        <f t="shared" si="11"/>
        <v>10</v>
      </c>
      <c r="H104" s="413">
        <f t="shared" si="11"/>
        <v>10</v>
      </c>
      <c r="I104" s="459">
        <f t="shared" si="9"/>
        <v>1</v>
      </c>
    </row>
    <row r="105" spans="1:9" s="36" customFormat="1" ht="60">
      <c r="A105" s="175"/>
      <c r="B105" s="308"/>
      <c r="C105" s="292" t="s">
        <v>403</v>
      </c>
      <c r="D105" s="292"/>
      <c r="E105" s="293" t="s">
        <v>405</v>
      </c>
      <c r="F105" s="413">
        <f>SUM(F106)</f>
        <v>10</v>
      </c>
      <c r="G105" s="413">
        <f t="shared" si="11"/>
        <v>10</v>
      </c>
      <c r="H105" s="413">
        <f t="shared" si="11"/>
        <v>10</v>
      </c>
      <c r="I105" s="459">
        <f t="shared" si="9"/>
        <v>1</v>
      </c>
    </row>
    <row r="106" spans="1:9" s="36" customFormat="1" ht="60">
      <c r="A106" s="175"/>
      <c r="B106" s="308"/>
      <c r="C106" s="292" t="s">
        <v>406</v>
      </c>
      <c r="D106" s="292"/>
      <c r="E106" s="293" t="s">
        <v>407</v>
      </c>
      <c r="F106" s="413">
        <f>SUM(F107)</f>
        <v>10</v>
      </c>
      <c r="G106" s="413">
        <f t="shared" si="11"/>
        <v>10</v>
      </c>
      <c r="H106" s="413">
        <f t="shared" si="11"/>
        <v>10</v>
      </c>
      <c r="I106" s="459">
        <f t="shared" si="9"/>
        <v>1</v>
      </c>
    </row>
    <row r="107" spans="1:9" s="36" customFormat="1" ht="30">
      <c r="A107" s="175"/>
      <c r="B107" s="301"/>
      <c r="C107" s="292"/>
      <c r="D107" s="292" t="s">
        <v>205</v>
      </c>
      <c r="E107" s="293" t="s">
        <v>370</v>
      </c>
      <c r="F107" s="370">
        <v>10</v>
      </c>
      <c r="G107" s="370">
        <v>10</v>
      </c>
      <c r="H107" s="370">
        <v>10</v>
      </c>
      <c r="I107" s="459">
        <f t="shared" si="9"/>
        <v>1</v>
      </c>
    </row>
    <row r="108" spans="1:9" s="113" customFormat="1" ht="15.75">
      <c r="A108" s="176"/>
      <c r="B108" s="308" t="s">
        <v>74</v>
      </c>
      <c r="C108" s="337"/>
      <c r="D108" s="338"/>
      <c r="E108" s="339" t="s">
        <v>513</v>
      </c>
      <c r="F108" s="416">
        <f>SUM(F109,F141)</f>
        <v>1553.7</v>
      </c>
      <c r="G108" s="416">
        <f>SUM(G109,G141)</f>
        <v>2206.6</v>
      </c>
      <c r="H108" s="416">
        <f>SUM(H109,H141)</f>
        <v>2098.8</v>
      </c>
      <c r="I108" s="459">
        <f t="shared" si="9"/>
        <v>0.951146560319043</v>
      </c>
    </row>
    <row r="109" spans="1:9" s="36" customFormat="1" ht="15.75">
      <c r="A109" s="175"/>
      <c r="B109" s="308" t="s">
        <v>65</v>
      </c>
      <c r="C109" s="337"/>
      <c r="D109" s="338"/>
      <c r="E109" s="339" t="s">
        <v>294</v>
      </c>
      <c r="F109" s="416">
        <f>SUM(F110,F124)</f>
        <v>1420.3</v>
      </c>
      <c r="G109" s="416">
        <f>SUM(G110,G124)</f>
        <v>2040.6</v>
      </c>
      <c r="H109" s="416">
        <f>SUM(H110,H124)</f>
        <v>1932.8000000000002</v>
      </c>
      <c r="I109" s="459">
        <f t="shared" si="9"/>
        <v>0.9471724002744292</v>
      </c>
    </row>
    <row r="110" spans="1:9" s="36" customFormat="1" ht="42.75">
      <c r="A110" s="175"/>
      <c r="B110" s="308"/>
      <c r="C110" s="301" t="s">
        <v>533</v>
      </c>
      <c r="D110" s="302"/>
      <c r="E110" s="329" t="s">
        <v>537</v>
      </c>
      <c r="F110" s="413">
        <f>SUM(F111)</f>
        <v>1230.3</v>
      </c>
      <c r="G110" s="413">
        <f>SUM(G111)</f>
        <v>1630.1999999999998</v>
      </c>
      <c r="H110" s="413">
        <f>SUM(H111)</f>
        <v>1522.4</v>
      </c>
      <c r="I110" s="459">
        <f t="shared" si="9"/>
        <v>0.9338731443994603</v>
      </c>
    </row>
    <row r="111" spans="1:9" s="36" customFormat="1" ht="30">
      <c r="A111" s="175"/>
      <c r="B111" s="340"/>
      <c r="C111" s="301" t="s">
        <v>534</v>
      </c>
      <c r="D111" s="301"/>
      <c r="E111" s="293" t="s">
        <v>538</v>
      </c>
      <c r="F111" s="413">
        <f>SUM(F112,F121)</f>
        <v>1230.3</v>
      </c>
      <c r="G111" s="413">
        <f>SUM(G112,G121)</f>
        <v>1630.1999999999998</v>
      </c>
      <c r="H111" s="413">
        <f>SUM(H112,H121)</f>
        <v>1522.4</v>
      </c>
      <c r="I111" s="459">
        <f t="shared" si="9"/>
        <v>0.9338731443994603</v>
      </c>
    </row>
    <row r="112" spans="1:9" s="36" customFormat="1" ht="30">
      <c r="A112" s="175"/>
      <c r="B112" s="340"/>
      <c r="C112" s="301" t="s">
        <v>535</v>
      </c>
      <c r="D112" s="301"/>
      <c r="E112" s="293" t="s">
        <v>539</v>
      </c>
      <c r="F112" s="413">
        <f>SUM(F113,F115,F117,F119)</f>
        <v>840</v>
      </c>
      <c r="G112" s="413">
        <f>SUM(G113,G115,G117,G119)</f>
        <v>814.8</v>
      </c>
      <c r="H112" s="413">
        <f>SUM(H113,H115,H117,H119)</f>
        <v>774.4</v>
      </c>
      <c r="I112" s="459">
        <f t="shared" si="9"/>
        <v>0.9504172803141876</v>
      </c>
    </row>
    <row r="113" spans="1:9" s="36" customFormat="1" ht="15.75">
      <c r="A113" s="175"/>
      <c r="B113" s="341"/>
      <c r="C113" s="301" t="s">
        <v>536</v>
      </c>
      <c r="D113" s="301"/>
      <c r="E113" s="293" t="s">
        <v>540</v>
      </c>
      <c r="F113" s="413">
        <f>SUM(F114)</f>
        <v>590</v>
      </c>
      <c r="G113" s="413">
        <f>SUM(G114)</f>
        <v>563.8</v>
      </c>
      <c r="H113" s="413">
        <f>SUM(H114)</f>
        <v>523.8</v>
      </c>
      <c r="I113" s="459">
        <f t="shared" si="9"/>
        <v>0.9290528556225612</v>
      </c>
    </row>
    <row r="114" spans="1:9" s="36" customFormat="1" ht="30">
      <c r="A114" s="175"/>
      <c r="B114" s="301"/>
      <c r="C114" s="301"/>
      <c r="D114" s="301" t="s">
        <v>205</v>
      </c>
      <c r="E114" s="293" t="s">
        <v>370</v>
      </c>
      <c r="F114" s="370">
        <v>590</v>
      </c>
      <c r="G114" s="370">
        <v>563.8</v>
      </c>
      <c r="H114" s="370">
        <v>523.8</v>
      </c>
      <c r="I114" s="459">
        <f t="shared" si="9"/>
        <v>0.9290528556225612</v>
      </c>
    </row>
    <row r="115" spans="1:9" s="36" customFormat="1" ht="15.75">
      <c r="A115" s="175"/>
      <c r="B115" s="341"/>
      <c r="C115" s="301" t="s">
        <v>541</v>
      </c>
      <c r="D115" s="301"/>
      <c r="E115" s="293" t="s">
        <v>542</v>
      </c>
      <c r="F115" s="413">
        <f>SUM(F116)</f>
        <v>50</v>
      </c>
      <c r="G115" s="413">
        <f>SUM(G116)</f>
        <v>21</v>
      </c>
      <c r="H115" s="413">
        <f>SUM(H116)</f>
        <v>21</v>
      </c>
      <c r="I115" s="459">
        <f t="shared" si="9"/>
        <v>1</v>
      </c>
    </row>
    <row r="116" spans="1:9" s="36" customFormat="1" ht="30">
      <c r="A116" s="175"/>
      <c r="B116" s="301"/>
      <c r="C116" s="301"/>
      <c r="D116" s="301" t="s">
        <v>205</v>
      </c>
      <c r="E116" s="293" t="s">
        <v>370</v>
      </c>
      <c r="F116" s="370">
        <v>50</v>
      </c>
      <c r="G116" s="370">
        <v>21</v>
      </c>
      <c r="H116" s="370">
        <v>21</v>
      </c>
      <c r="I116" s="459">
        <f t="shared" si="9"/>
        <v>1</v>
      </c>
    </row>
    <row r="117" spans="1:9" s="36" customFormat="1" ht="15.75">
      <c r="A117" s="175"/>
      <c r="B117" s="341"/>
      <c r="C117" s="301" t="s">
        <v>543</v>
      </c>
      <c r="D117" s="301"/>
      <c r="E117" s="293" t="s">
        <v>544</v>
      </c>
      <c r="F117" s="413">
        <f>SUM(F118)</f>
        <v>200</v>
      </c>
      <c r="G117" s="413">
        <f>SUM(G118)</f>
        <v>30</v>
      </c>
      <c r="H117" s="413">
        <f>SUM(H118)</f>
        <v>30</v>
      </c>
      <c r="I117" s="459">
        <f t="shared" si="9"/>
        <v>1</v>
      </c>
    </row>
    <row r="118" spans="1:9" s="36" customFormat="1" ht="30">
      <c r="A118" s="175"/>
      <c r="B118" s="301"/>
      <c r="C118" s="301"/>
      <c r="D118" s="301" t="s">
        <v>205</v>
      </c>
      <c r="E118" s="293" t="s">
        <v>370</v>
      </c>
      <c r="F118" s="370">
        <v>200</v>
      </c>
      <c r="G118" s="370">
        <v>30</v>
      </c>
      <c r="H118" s="370">
        <v>30</v>
      </c>
      <c r="I118" s="459">
        <f t="shared" si="9"/>
        <v>1</v>
      </c>
    </row>
    <row r="119" spans="1:9" s="36" customFormat="1" ht="30">
      <c r="A119" s="175"/>
      <c r="B119" s="341"/>
      <c r="C119" s="301" t="s">
        <v>571</v>
      </c>
      <c r="D119" s="301"/>
      <c r="E119" s="293" t="s">
        <v>572</v>
      </c>
      <c r="F119" s="413">
        <f>SUM(F120)</f>
        <v>0</v>
      </c>
      <c r="G119" s="413">
        <f>SUM(G120)</f>
        <v>200</v>
      </c>
      <c r="H119" s="413">
        <f>SUM(H120)</f>
        <v>199.6</v>
      </c>
      <c r="I119" s="459">
        <f t="shared" si="9"/>
        <v>0.998</v>
      </c>
    </row>
    <row r="120" spans="1:9" s="36" customFormat="1" ht="30">
      <c r="A120" s="175"/>
      <c r="B120" s="301"/>
      <c r="C120" s="301"/>
      <c r="D120" s="301" t="s">
        <v>205</v>
      </c>
      <c r="E120" s="293" t="s">
        <v>370</v>
      </c>
      <c r="F120" s="370">
        <v>0</v>
      </c>
      <c r="G120" s="370">
        <v>200</v>
      </c>
      <c r="H120" s="370">
        <v>199.6</v>
      </c>
      <c r="I120" s="459">
        <f t="shared" si="9"/>
        <v>0.998</v>
      </c>
    </row>
    <row r="121" spans="1:9" s="36" customFormat="1" ht="15.75">
      <c r="A121" s="175"/>
      <c r="B121" s="340"/>
      <c r="C121" s="301" t="s">
        <v>545</v>
      </c>
      <c r="D121" s="301"/>
      <c r="E121" s="293" t="s">
        <v>547</v>
      </c>
      <c r="F121" s="413">
        <f aca="true" t="shared" si="12" ref="F121:I122">SUM(F122)</f>
        <v>390.3</v>
      </c>
      <c r="G121" s="413">
        <f t="shared" si="12"/>
        <v>815.4</v>
      </c>
      <c r="H121" s="413">
        <f t="shared" si="12"/>
        <v>748</v>
      </c>
      <c r="I121" s="459">
        <f t="shared" si="9"/>
        <v>0.9173411822418445</v>
      </c>
    </row>
    <row r="122" spans="1:9" s="36" customFormat="1" ht="15.75">
      <c r="A122" s="175"/>
      <c r="B122" s="308"/>
      <c r="C122" s="301" t="s">
        <v>546</v>
      </c>
      <c r="D122" s="301"/>
      <c r="E122" s="293" t="s">
        <v>548</v>
      </c>
      <c r="F122" s="413">
        <f t="shared" si="12"/>
        <v>390.3</v>
      </c>
      <c r="G122" s="413">
        <f t="shared" si="12"/>
        <v>815.4</v>
      </c>
      <c r="H122" s="413">
        <f t="shared" si="12"/>
        <v>748</v>
      </c>
      <c r="I122" s="459">
        <f t="shared" si="9"/>
        <v>0.9173411822418445</v>
      </c>
    </row>
    <row r="123" spans="1:9" s="36" customFormat="1" ht="30">
      <c r="A123" s="175"/>
      <c r="B123" s="301"/>
      <c r="C123" s="301"/>
      <c r="D123" s="301" t="s">
        <v>205</v>
      </c>
      <c r="E123" s="293" t="s">
        <v>370</v>
      </c>
      <c r="F123" s="370">
        <v>390.3</v>
      </c>
      <c r="G123" s="370">
        <v>815.4</v>
      </c>
      <c r="H123" s="370">
        <v>748</v>
      </c>
      <c r="I123" s="459">
        <f t="shared" si="9"/>
        <v>0.9173411822418445</v>
      </c>
    </row>
    <row r="124" spans="1:9" s="36" customFormat="1" ht="15.75">
      <c r="A124" s="175"/>
      <c r="B124" s="301"/>
      <c r="C124" s="301" t="s">
        <v>366</v>
      </c>
      <c r="D124" s="302"/>
      <c r="E124" s="303" t="s">
        <v>285</v>
      </c>
      <c r="F124" s="413">
        <f>SUM(F125,F132)</f>
        <v>190</v>
      </c>
      <c r="G124" s="413">
        <f>SUM(G125,G132)</f>
        <v>410.4</v>
      </c>
      <c r="H124" s="413">
        <f>SUM(H125,H132)</f>
        <v>410.4</v>
      </c>
      <c r="I124" s="459">
        <f t="shared" si="9"/>
        <v>1</v>
      </c>
    </row>
    <row r="125" spans="1:9" s="36" customFormat="1" ht="45">
      <c r="A125" s="175"/>
      <c r="B125" s="301"/>
      <c r="C125" s="301" t="s">
        <v>367</v>
      </c>
      <c r="D125" s="301"/>
      <c r="E125" s="303" t="s">
        <v>292</v>
      </c>
      <c r="F125" s="413">
        <f>SUM(F126,F128,F130)</f>
        <v>9.5</v>
      </c>
      <c r="G125" s="413">
        <f>SUM(G126,G128,G130)</f>
        <v>20.5</v>
      </c>
      <c r="H125" s="413">
        <f>SUM(H126,H128,H130)</f>
        <v>20.5</v>
      </c>
      <c r="I125" s="459">
        <f t="shared" si="9"/>
        <v>1</v>
      </c>
    </row>
    <row r="126" spans="1:9" s="36" customFormat="1" ht="15.75">
      <c r="A126" s="175"/>
      <c r="B126" s="301"/>
      <c r="C126" s="301" t="s">
        <v>421</v>
      </c>
      <c r="D126" s="301"/>
      <c r="E126" s="293" t="s">
        <v>422</v>
      </c>
      <c r="F126" s="413">
        <f>SUM(F127)</f>
        <v>9.5</v>
      </c>
      <c r="G126" s="413">
        <f>SUM(G127)</f>
        <v>0</v>
      </c>
      <c r="H126" s="413">
        <f>SUM(H127)</f>
        <v>0</v>
      </c>
      <c r="I126" s="459" t="e">
        <f t="shared" si="9"/>
        <v>#DIV/0!</v>
      </c>
    </row>
    <row r="127" spans="1:9" s="36" customFormat="1" ht="30">
      <c r="A127" s="175"/>
      <c r="B127" s="301"/>
      <c r="C127" s="301"/>
      <c r="D127" s="301" t="s">
        <v>205</v>
      </c>
      <c r="E127" s="331" t="s">
        <v>370</v>
      </c>
      <c r="F127" s="370">
        <v>9.5</v>
      </c>
      <c r="G127" s="370">
        <v>0</v>
      </c>
      <c r="H127" s="370">
        <v>0</v>
      </c>
      <c r="I127" s="459" t="e">
        <f t="shared" si="9"/>
        <v>#DIV/0!</v>
      </c>
    </row>
    <row r="128" spans="1:9" s="36" customFormat="1" ht="15.75">
      <c r="A128" s="175"/>
      <c r="B128" s="301"/>
      <c r="C128" s="301" t="s">
        <v>579</v>
      </c>
      <c r="D128" s="301"/>
      <c r="E128" s="331" t="s">
        <v>422</v>
      </c>
      <c r="F128" s="413">
        <f>SUM(F129)</f>
        <v>0</v>
      </c>
      <c r="G128" s="413">
        <f>SUM(G129)</f>
        <v>11</v>
      </c>
      <c r="H128" s="413">
        <f>SUM(H129)</f>
        <v>11</v>
      </c>
      <c r="I128" s="459">
        <f t="shared" si="9"/>
        <v>1</v>
      </c>
    </row>
    <row r="129" spans="1:9" s="36" customFormat="1" ht="30">
      <c r="A129" s="175"/>
      <c r="B129" s="301"/>
      <c r="C129" s="301"/>
      <c r="D129" s="301" t="s">
        <v>205</v>
      </c>
      <c r="E129" s="331" t="s">
        <v>370</v>
      </c>
      <c r="F129" s="370">
        <v>0</v>
      </c>
      <c r="G129" s="370">
        <v>11</v>
      </c>
      <c r="H129" s="370">
        <v>11</v>
      </c>
      <c r="I129" s="459">
        <f t="shared" si="9"/>
        <v>1</v>
      </c>
    </row>
    <row r="130" spans="1:9" s="36" customFormat="1" ht="15.75">
      <c r="A130" s="175"/>
      <c r="B130" s="301"/>
      <c r="C130" s="301" t="s">
        <v>580</v>
      </c>
      <c r="D130" s="301"/>
      <c r="E130" s="331" t="s">
        <v>422</v>
      </c>
      <c r="F130" s="413">
        <f>SUM(F131)</f>
        <v>0</v>
      </c>
      <c r="G130" s="413">
        <f>SUM(G131)</f>
        <v>9.5</v>
      </c>
      <c r="H130" s="413">
        <f>SUM(H131)</f>
        <v>9.5</v>
      </c>
      <c r="I130" s="459">
        <f t="shared" si="9"/>
        <v>1</v>
      </c>
    </row>
    <row r="131" spans="1:9" s="36" customFormat="1" ht="30">
      <c r="A131" s="175"/>
      <c r="B131" s="301"/>
      <c r="C131" s="301"/>
      <c r="D131" s="301" t="s">
        <v>205</v>
      </c>
      <c r="E131" s="331" t="s">
        <v>370</v>
      </c>
      <c r="F131" s="370">
        <v>0</v>
      </c>
      <c r="G131" s="370">
        <v>9.5</v>
      </c>
      <c r="H131" s="370">
        <v>9.5</v>
      </c>
      <c r="I131" s="459">
        <f t="shared" si="9"/>
        <v>1</v>
      </c>
    </row>
    <row r="132" spans="1:9" s="36" customFormat="1" ht="30">
      <c r="A132" s="175"/>
      <c r="B132" s="301"/>
      <c r="C132" s="301" t="s">
        <v>418</v>
      </c>
      <c r="D132" s="301"/>
      <c r="E132" s="325" t="s">
        <v>291</v>
      </c>
      <c r="F132" s="413">
        <f>SUM(F133,F135,F137,F139)</f>
        <v>180.5</v>
      </c>
      <c r="G132" s="413">
        <f>SUM(G133,G135,G137,G139)</f>
        <v>389.9</v>
      </c>
      <c r="H132" s="413">
        <f>SUM(H133,H135,H137,H139)</f>
        <v>389.9</v>
      </c>
      <c r="I132" s="459">
        <f t="shared" si="9"/>
        <v>1</v>
      </c>
    </row>
    <row r="133" spans="1:9" s="36" customFormat="1" ht="75">
      <c r="A133" s="175"/>
      <c r="B133" s="301"/>
      <c r="C133" s="330" t="s">
        <v>573</v>
      </c>
      <c r="D133" s="326"/>
      <c r="E133" s="331" t="s">
        <v>574</v>
      </c>
      <c r="F133" s="413">
        <f>SUM(F134)</f>
        <v>0</v>
      </c>
      <c r="G133" s="413">
        <f>SUM(G134)</f>
        <v>0</v>
      </c>
      <c r="H133" s="413">
        <f>SUM(H134)</f>
        <v>0</v>
      </c>
      <c r="I133" s="459" t="e">
        <f t="shared" si="9"/>
        <v>#DIV/0!</v>
      </c>
    </row>
    <row r="134" spans="1:9" s="36" customFormat="1" ht="30">
      <c r="A134" s="175"/>
      <c r="B134" s="301"/>
      <c r="C134" s="302"/>
      <c r="D134" s="326" t="s">
        <v>205</v>
      </c>
      <c r="E134" s="331" t="s">
        <v>370</v>
      </c>
      <c r="F134" s="370">
        <v>0</v>
      </c>
      <c r="G134" s="370">
        <v>0</v>
      </c>
      <c r="H134" s="370">
        <v>0</v>
      </c>
      <c r="I134" s="459" t="e">
        <f t="shared" si="9"/>
        <v>#DIV/0!</v>
      </c>
    </row>
    <row r="135" spans="1:9" s="36" customFormat="1" ht="60">
      <c r="A135" s="175"/>
      <c r="B135" s="301"/>
      <c r="C135" s="301" t="s">
        <v>549</v>
      </c>
      <c r="D135" s="324"/>
      <c r="E135" s="325" t="s">
        <v>550</v>
      </c>
      <c r="F135" s="413">
        <f>SUM(F136)</f>
        <v>180.5</v>
      </c>
      <c r="G135" s="413">
        <f>SUM(G136)</f>
        <v>0</v>
      </c>
      <c r="H135" s="413">
        <f>SUM(H136)</f>
        <v>0</v>
      </c>
      <c r="I135" s="459" t="e">
        <f t="shared" si="9"/>
        <v>#DIV/0!</v>
      </c>
    </row>
    <row r="136" spans="1:9" s="36" customFormat="1" ht="30">
      <c r="A136" s="175"/>
      <c r="B136" s="301"/>
      <c r="C136" s="302"/>
      <c r="D136" s="326" t="s">
        <v>205</v>
      </c>
      <c r="E136" s="331" t="s">
        <v>370</v>
      </c>
      <c r="F136" s="370">
        <v>180.5</v>
      </c>
      <c r="G136" s="370">
        <v>0</v>
      </c>
      <c r="H136" s="370">
        <v>0</v>
      </c>
      <c r="I136" s="459" t="e">
        <f t="shared" si="9"/>
        <v>#DIV/0!</v>
      </c>
    </row>
    <row r="137" spans="1:9" s="36" customFormat="1" ht="75">
      <c r="A137" s="175"/>
      <c r="B137" s="301"/>
      <c r="C137" s="330" t="s">
        <v>581</v>
      </c>
      <c r="D137" s="326"/>
      <c r="E137" s="331" t="s">
        <v>574</v>
      </c>
      <c r="F137" s="413">
        <f>SUM(F138)</f>
        <v>0</v>
      </c>
      <c r="G137" s="413">
        <f>SUM(G138)</f>
        <v>209.4</v>
      </c>
      <c r="H137" s="413">
        <f>SUM(H138)</f>
        <v>209.4</v>
      </c>
      <c r="I137" s="459">
        <f t="shared" si="9"/>
        <v>1</v>
      </c>
    </row>
    <row r="138" spans="1:9" s="36" customFormat="1" ht="30">
      <c r="A138" s="175"/>
      <c r="B138" s="301"/>
      <c r="C138" s="302"/>
      <c r="D138" s="326" t="s">
        <v>205</v>
      </c>
      <c r="E138" s="331" t="s">
        <v>370</v>
      </c>
      <c r="F138" s="370">
        <v>0</v>
      </c>
      <c r="G138" s="370">
        <v>209.4</v>
      </c>
      <c r="H138" s="370">
        <v>209.4</v>
      </c>
      <c r="I138" s="459">
        <f t="shared" si="9"/>
        <v>1</v>
      </c>
    </row>
    <row r="139" spans="1:9" s="36" customFormat="1" ht="60">
      <c r="A139" s="175"/>
      <c r="B139" s="301"/>
      <c r="C139" s="301" t="s">
        <v>582</v>
      </c>
      <c r="D139" s="324"/>
      <c r="E139" s="325" t="s">
        <v>550</v>
      </c>
      <c r="F139" s="413">
        <f>SUM(F140)</f>
        <v>0</v>
      </c>
      <c r="G139" s="413">
        <f>SUM(G140)</f>
        <v>180.5</v>
      </c>
      <c r="H139" s="413">
        <f>SUM(H140)</f>
        <v>180.5</v>
      </c>
      <c r="I139" s="459">
        <f aca="true" t="shared" si="13" ref="I139:I202">H139/G139</f>
        <v>1</v>
      </c>
    </row>
    <row r="140" spans="1:9" s="36" customFormat="1" ht="30">
      <c r="A140" s="175"/>
      <c r="B140" s="301"/>
      <c r="C140" s="302"/>
      <c r="D140" s="326" t="s">
        <v>205</v>
      </c>
      <c r="E140" s="331" t="s">
        <v>370</v>
      </c>
      <c r="F140" s="370">
        <v>0</v>
      </c>
      <c r="G140" s="370">
        <v>180.5</v>
      </c>
      <c r="H140" s="370">
        <v>180.5</v>
      </c>
      <c r="I140" s="459">
        <f t="shared" si="13"/>
        <v>1</v>
      </c>
    </row>
    <row r="141" spans="1:9" ht="15.75">
      <c r="A141" s="173"/>
      <c r="B141" s="340" t="s">
        <v>66</v>
      </c>
      <c r="C141" s="342"/>
      <c r="D141" s="301"/>
      <c r="E141" s="329" t="s">
        <v>67</v>
      </c>
      <c r="F141" s="416">
        <f aca="true" t="shared" si="14" ref="F141:I142">SUM(F142)</f>
        <v>133.4</v>
      </c>
      <c r="G141" s="416">
        <f t="shared" si="14"/>
        <v>166</v>
      </c>
      <c r="H141" s="416">
        <f t="shared" si="14"/>
        <v>166</v>
      </c>
      <c r="I141" s="459">
        <f t="shared" si="13"/>
        <v>1</v>
      </c>
    </row>
    <row r="142" spans="1:9" ht="15.75">
      <c r="A142" s="173"/>
      <c r="B142" s="340"/>
      <c r="C142" s="301" t="s">
        <v>366</v>
      </c>
      <c r="D142" s="302"/>
      <c r="E142" s="303" t="s">
        <v>285</v>
      </c>
      <c r="F142" s="413">
        <f t="shared" si="14"/>
        <v>133.4</v>
      </c>
      <c r="G142" s="413">
        <f t="shared" si="14"/>
        <v>166</v>
      </c>
      <c r="H142" s="413">
        <f t="shared" si="14"/>
        <v>166</v>
      </c>
      <c r="I142" s="459">
        <f t="shared" si="13"/>
        <v>1</v>
      </c>
    </row>
    <row r="143" spans="1:9" ht="45">
      <c r="A143" s="173"/>
      <c r="B143" s="340"/>
      <c r="C143" s="301" t="s">
        <v>367</v>
      </c>
      <c r="D143" s="301"/>
      <c r="E143" s="303" t="s">
        <v>292</v>
      </c>
      <c r="F143" s="413">
        <f>SUM(F147,F145)</f>
        <v>133.4</v>
      </c>
      <c r="G143" s="413">
        <f>SUM(G147,G145)</f>
        <v>166</v>
      </c>
      <c r="H143" s="413">
        <f>SUM(H147,H145)</f>
        <v>166</v>
      </c>
      <c r="I143" s="459">
        <f t="shared" si="13"/>
        <v>1</v>
      </c>
    </row>
    <row r="144" spans="1:9" ht="30">
      <c r="A144" s="173"/>
      <c r="B144" s="308"/>
      <c r="C144" s="306" t="s">
        <v>424</v>
      </c>
      <c r="D144" s="320"/>
      <c r="E144" s="325" t="s">
        <v>425</v>
      </c>
      <c r="F144" s="413">
        <f>SUM(F145)</f>
        <v>0</v>
      </c>
      <c r="G144" s="413">
        <f>SUM(G145)</f>
        <v>0</v>
      </c>
      <c r="H144" s="413">
        <f>SUM(H145)</f>
        <v>0</v>
      </c>
      <c r="I144" s="459" t="e">
        <f t="shared" si="13"/>
        <v>#DIV/0!</v>
      </c>
    </row>
    <row r="145" spans="1:9" ht="30">
      <c r="A145" s="173"/>
      <c r="B145" s="301"/>
      <c r="C145" s="320"/>
      <c r="D145" s="306" t="s">
        <v>205</v>
      </c>
      <c r="E145" s="293" t="s">
        <v>370</v>
      </c>
      <c r="F145" s="370">
        <v>0</v>
      </c>
      <c r="G145" s="370">
        <v>0</v>
      </c>
      <c r="H145" s="370">
        <v>0</v>
      </c>
      <c r="I145" s="459" t="e">
        <f t="shared" si="13"/>
        <v>#DIV/0!</v>
      </c>
    </row>
    <row r="146" spans="1:9" ht="15.75">
      <c r="A146" s="173"/>
      <c r="B146" s="308"/>
      <c r="C146" s="301" t="s">
        <v>423</v>
      </c>
      <c r="D146" s="302"/>
      <c r="E146" s="303" t="s">
        <v>211</v>
      </c>
      <c r="F146" s="413">
        <f>SUM(F147)</f>
        <v>133.4</v>
      </c>
      <c r="G146" s="413">
        <f>SUM(G147)</f>
        <v>166</v>
      </c>
      <c r="H146" s="413">
        <f>SUM(H147)</f>
        <v>166</v>
      </c>
      <c r="I146" s="459">
        <f t="shared" si="13"/>
        <v>1</v>
      </c>
    </row>
    <row r="147" spans="1:9" ht="30">
      <c r="A147" s="173"/>
      <c r="B147" s="301"/>
      <c r="C147" s="302"/>
      <c r="D147" s="301" t="s">
        <v>205</v>
      </c>
      <c r="E147" s="293" t="s">
        <v>370</v>
      </c>
      <c r="F147" s="370">
        <v>133.4</v>
      </c>
      <c r="G147" s="370">
        <v>166</v>
      </c>
      <c r="H147" s="370">
        <v>166</v>
      </c>
      <c r="I147" s="459">
        <f t="shared" si="13"/>
        <v>1</v>
      </c>
    </row>
    <row r="148" spans="1:9" ht="15.75">
      <c r="A148" s="173"/>
      <c r="B148" s="343" t="s">
        <v>75</v>
      </c>
      <c r="C148" s="343"/>
      <c r="D148" s="343"/>
      <c r="E148" s="344" t="s">
        <v>514</v>
      </c>
      <c r="F148" s="416">
        <f>SUM(F149,F156,F173)</f>
        <v>2143.2</v>
      </c>
      <c r="G148" s="416">
        <f>SUM(G149,G156,G173)</f>
        <v>1427.9</v>
      </c>
      <c r="H148" s="416">
        <f>SUM(H149,H156,H173)</f>
        <v>1427.9</v>
      </c>
      <c r="I148" s="459">
        <f t="shared" si="13"/>
        <v>1</v>
      </c>
    </row>
    <row r="149" spans="1:9" ht="15.75">
      <c r="A149" s="173"/>
      <c r="B149" s="343" t="s">
        <v>76</v>
      </c>
      <c r="C149" s="343"/>
      <c r="D149" s="343"/>
      <c r="E149" s="344" t="s">
        <v>77</v>
      </c>
      <c r="F149" s="417">
        <f>SUM(F150)</f>
        <v>64.1</v>
      </c>
      <c r="G149" s="417">
        <f>SUM(G150)</f>
        <v>145.3</v>
      </c>
      <c r="H149" s="417">
        <f>SUM(H150)</f>
        <v>145.3</v>
      </c>
      <c r="I149" s="459">
        <f t="shared" si="13"/>
        <v>1</v>
      </c>
    </row>
    <row r="150" spans="1:9" s="36" customFormat="1" ht="15.75">
      <c r="A150" s="175"/>
      <c r="B150" s="346"/>
      <c r="C150" s="301" t="s">
        <v>366</v>
      </c>
      <c r="D150" s="302"/>
      <c r="E150" s="303" t="s">
        <v>285</v>
      </c>
      <c r="F150" s="419">
        <f>SUM(F151)</f>
        <v>64.1</v>
      </c>
      <c r="G150" s="419">
        <f>SUM(G151)</f>
        <v>145.3</v>
      </c>
      <c r="H150" s="419">
        <f>SUM(H151)</f>
        <v>145.3</v>
      </c>
      <c r="I150" s="459">
        <f t="shared" si="13"/>
        <v>1</v>
      </c>
    </row>
    <row r="151" spans="1:9" ht="45">
      <c r="A151" s="173"/>
      <c r="B151" s="343"/>
      <c r="C151" s="301" t="s">
        <v>367</v>
      </c>
      <c r="D151" s="301"/>
      <c r="E151" s="303" t="s">
        <v>292</v>
      </c>
      <c r="F151" s="419">
        <f>SUM(F152,F154)</f>
        <v>64.1</v>
      </c>
      <c r="G151" s="419">
        <f>SUM(G152,G154)</f>
        <v>145.3</v>
      </c>
      <c r="H151" s="419">
        <f>SUM(H152,H154)</f>
        <v>145.3</v>
      </c>
      <c r="I151" s="459">
        <f t="shared" si="13"/>
        <v>1</v>
      </c>
    </row>
    <row r="152" spans="1:9" ht="15.75">
      <c r="A152" s="173"/>
      <c r="B152" s="343"/>
      <c r="C152" s="301" t="s">
        <v>426</v>
      </c>
      <c r="D152" s="301"/>
      <c r="E152" s="293" t="s">
        <v>427</v>
      </c>
      <c r="F152" s="419">
        <f>SUM(F153)</f>
        <v>10</v>
      </c>
      <c r="G152" s="419">
        <f>SUM(G153)</f>
        <v>91.2</v>
      </c>
      <c r="H152" s="419">
        <f>SUM(H153)</f>
        <v>91.2</v>
      </c>
      <c r="I152" s="459">
        <f t="shared" si="13"/>
        <v>1</v>
      </c>
    </row>
    <row r="153" spans="1:9" ht="30">
      <c r="A153" s="173"/>
      <c r="B153" s="343"/>
      <c r="C153" s="302"/>
      <c r="D153" s="301" t="s">
        <v>205</v>
      </c>
      <c r="E153" s="293" t="s">
        <v>370</v>
      </c>
      <c r="F153" s="420">
        <v>10</v>
      </c>
      <c r="G153" s="420">
        <v>91.2</v>
      </c>
      <c r="H153" s="420">
        <v>91.2</v>
      </c>
      <c r="I153" s="459">
        <f t="shared" si="13"/>
        <v>1</v>
      </c>
    </row>
    <row r="154" spans="1:9" ht="45">
      <c r="A154" s="173"/>
      <c r="B154" s="343"/>
      <c r="C154" s="301" t="s">
        <v>428</v>
      </c>
      <c r="D154" s="301"/>
      <c r="E154" s="293" t="s">
        <v>429</v>
      </c>
      <c r="F154" s="419">
        <f>SUM(F155)</f>
        <v>54.1</v>
      </c>
      <c r="G154" s="419">
        <f>SUM(G155)</f>
        <v>54.1</v>
      </c>
      <c r="H154" s="419">
        <f>SUM(H155)</f>
        <v>54.1</v>
      </c>
      <c r="I154" s="459">
        <f t="shared" si="13"/>
        <v>1</v>
      </c>
    </row>
    <row r="155" spans="1:9" ht="30">
      <c r="A155" s="173"/>
      <c r="B155" s="343"/>
      <c r="C155" s="302"/>
      <c r="D155" s="301" t="s">
        <v>205</v>
      </c>
      <c r="E155" s="293" t="s">
        <v>370</v>
      </c>
      <c r="F155" s="420">
        <v>54.1</v>
      </c>
      <c r="G155" s="420">
        <v>54.1</v>
      </c>
      <c r="H155" s="420">
        <v>54.1</v>
      </c>
      <c r="I155" s="459">
        <f t="shared" si="13"/>
        <v>1</v>
      </c>
    </row>
    <row r="156" spans="1:9" ht="15.75">
      <c r="A156" s="173"/>
      <c r="B156" s="332" t="s">
        <v>78</v>
      </c>
      <c r="C156" s="332"/>
      <c r="D156" s="332"/>
      <c r="E156" s="334" t="s">
        <v>79</v>
      </c>
      <c r="F156" s="416">
        <f aca="true" t="shared" si="15" ref="F156:I161">SUM(F157)</f>
        <v>1830.6</v>
      </c>
      <c r="G156" s="416">
        <f t="shared" si="15"/>
        <v>749.1</v>
      </c>
      <c r="H156" s="416">
        <f t="shared" si="15"/>
        <v>749.1</v>
      </c>
      <c r="I156" s="459">
        <f t="shared" si="13"/>
        <v>1</v>
      </c>
    </row>
    <row r="157" spans="1:9" ht="15.75">
      <c r="A157" s="173"/>
      <c r="B157" s="332"/>
      <c r="C157" s="301" t="s">
        <v>366</v>
      </c>
      <c r="D157" s="302"/>
      <c r="E157" s="303" t="s">
        <v>285</v>
      </c>
      <c r="F157" s="413">
        <f t="shared" si="15"/>
        <v>1830.6</v>
      </c>
      <c r="G157" s="413">
        <f t="shared" si="15"/>
        <v>749.1</v>
      </c>
      <c r="H157" s="413">
        <f t="shared" si="15"/>
        <v>749.1</v>
      </c>
      <c r="I157" s="459">
        <f t="shared" si="13"/>
        <v>1</v>
      </c>
    </row>
    <row r="158" spans="1:9" ht="45">
      <c r="A158" s="173"/>
      <c r="B158" s="341"/>
      <c r="C158" s="301" t="s">
        <v>367</v>
      </c>
      <c r="D158" s="301"/>
      <c r="E158" s="303" t="s">
        <v>292</v>
      </c>
      <c r="F158" s="413">
        <f>SUM(F159,F161,F163,F165,F167,F170)</f>
        <v>1830.6</v>
      </c>
      <c r="G158" s="413">
        <f>SUM(G159,G161,G163,G165,G167,G170)</f>
        <v>749.1</v>
      </c>
      <c r="H158" s="413">
        <f>SUM(H159,H161,H163,H165,H167,H170)</f>
        <v>749.1</v>
      </c>
      <c r="I158" s="459">
        <f t="shared" si="13"/>
        <v>1</v>
      </c>
    </row>
    <row r="159" spans="1:9" ht="28.5" hidden="1">
      <c r="A159" s="173"/>
      <c r="B159" s="341"/>
      <c r="C159" s="341" t="s">
        <v>301</v>
      </c>
      <c r="D159" s="341"/>
      <c r="E159" s="329" t="s">
        <v>253</v>
      </c>
      <c r="F159" s="413">
        <f t="shared" si="15"/>
        <v>0</v>
      </c>
      <c r="G159" s="413">
        <f t="shared" si="15"/>
        <v>0</v>
      </c>
      <c r="H159" s="413">
        <f t="shared" si="15"/>
        <v>0</v>
      </c>
      <c r="I159" s="459" t="e">
        <f t="shared" si="13"/>
        <v>#DIV/0!</v>
      </c>
    </row>
    <row r="160" spans="1:9" ht="30" hidden="1">
      <c r="A160" s="173"/>
      <c r="B160" s="301"/>
      <c r="C160" s="308"/>
      <c r="D160" s="301" t="s">
        <v>205</v>
      </c>
      <c r="E160" s="293" t="s">
        <v>289</v>
      </c>
      <c r="F160" s="418">
        <v>0</v>
      </c>
      <c r="G160" s="418">
        <v>0</v>
      </c>
      <c r="H160" s="418">
        <v>0</v>
      </c>
      <c r="I160" s="459" t="e">
        <f t="shared" si="13"/>
        <v>#DIV/0!</v>
      </c>
    </row>
    <row r="161" spans="1:9" ht="30">
      <c r="A161" s="173"/>
      <c r="B161" s="341"/>
      <c r="C161" s="301" t="s">
        <v>430</v>
      </c>
      <c r="D161" s="301"/>
      <c r="E161" s="293" t="s">
        <v>295</v>
      </c>
      <c r="F161" s="413">
        <f t="shared" si="15"/>
        <v>469.9</v>
      </c>
      <c r="G161" s="413">
        <f t="shared" si="15"/>
        <v>14.4</v>
      </c>
      <c r="H161" s="413">
        <f t="shared" si="15"/>
        <v>14.4</v>
      </c>
      <c r="I161" s="459">
        <f t="shared" si="13"/>
        <v>1</v>
      </c>
    </row>
    <row r="162" spans="1:9" ht="30">
      <c r="A162" s="173"/>
      <c r="B162" s="301"/>
      <c r="C162" s="302"/>
      <c r="D162" s="301" t="s">
        <v>205</v>
      </c>
      <c r="E162" s="293" t="s">
        <v>370</v>
      </c>
      <c r="F162" s="370">
        <v>469.9</v>
      </c>
      <c r="G162" s="370">
        <v>14.4</v>
      </c>
      <c r="H162" s="370">
        <v>14.4</v>
      </c>
      <c r="I162" s="459">
        <f t="shared" si="13"/>
        <v>1</v>
      </c>
    </row>
    <row r="163" spans="1:9" ht="30">
      <c r="A163" s="173"/>
      <c r="B163" s="308"/>
      <c r="C163" s="301" t="s">
        <v>431</v>
      </c>
      <c r="D163" s="301"/>
      <c r="E163" s="293" t="s">
        <v>432</v>
      </c>
      <c r="F163" s="413">
        <f aca="true" t="shared" si="16" ref="F163:I165">SUM(F164)</f>
        <v>100</v>
      </c>
      <c r="G163" s="413">
        <f t="shared" si="16"/>
        <v>223.6</v>
      </c>
      <c r="H163" s="413">
        <f t="shared" si="16"/>
        <v>223.6</v>
      </c>
      <c r="I163" s="459">
        <f t="shared" si="13"/>
        <v>1</v>
      </c>
    </row>
    <row r="164" spans="1:9" ht="30">
      <c r="A164" s="173"/>
      <c r="B164" s="301"/>
      <c r="C164" s="302"/>
      <c r="D164" s="301" t="s">
        <v>205</v>
      </c>
      <c r="E164" s="293" t="s">
        <v>370</v>
      </c>
      <c r="F164" s="370">
        <v>100</v>
      </c>
      <c r="G164" s="370">
        <v>223.6</v>
      </c>
      <c r="H164" s="370">
        <v>223.6</v>
      </c>
      <c r="I164" s="459">
        <f t="shared" si="13"/>
        <v>1</v>
      </c>
    </row>
    <row r="165" spans="1:9" ht="30">
      <c r="A165" s="173"/>
      <c r="B165" s="308"/>
      <c r="C165" s="301" t="s">
        <v>433</v>
      </c>
      <c r="D165" s="301"/>
      <c r="E165" s="293" t="s">
        <v>434</v>
      </c>
      <c r="F165" s="413">
        <f t="shared" si="16"/>
        <v>10</v>
      </c>
      <c r="G165" s="413">
        <f t="shared" si="16"/>
        <v>83.1</v>
      </c>
      <c r="H165" s="413">
        <f t="shared" si="16"/>
        <v>83.1</v>
      </c>
      <c r="I165" s="459">
        <f t="shared" si="13"/>
        <v>1</v>
      </c>
    </row>
    <row r="166" spans="1:9" ht="30">
      <c r="A166" s="173"/>
      <c r="B166" s="301"/>
      <c r="C166" s="302"/>
      <c r="D166" s="301" t="s">
        <v>205</v>
      </c>
      <c r="E166" s="293" t="s">
        <v>370</v>
      </c>
      <c r="F166" s="370">
        <v>10</v>
      </c>
      <c r="G166" s="370">
        <v>83.1</v>
      </c>
      <c r="H166" s="370">
        <v>83.1</v>
      </c>
      <c r="I166" s="459">
        <f t="shared" si="13"/>
        <v>1</v>
      </c>
    </row>
    <row r="167" spans="1:9" ht="60">
      <c r="A167" s="173"/>
      <c r="B167" s="341"/>
      <c r="C167" s="301" t="s">
        <v>435</v>
      </c>
      <c r="D167" s="301"/>
      <c r="E167" s="293" t="s">
        <v>436</v>
      </c>
      <c r="F167" s="413">
        <f>SUM(F168)</f>
        <v>1250.7</v>
      </c>
      <c r="G167" s="413">
        <f>SUM(G168)</f>
        <v>0</v>
      </c>
      <c r="H167" s="413">
        <f>SUM(H168)</f>
        <v>0</v>
      </c>
      <c r="I167" s="459" t="e">
        <f t="shared" si="13"/>
        <v>#DIV/0!</v>
      </c>
    </row>
    <row r="168" spans="1:9" ht="15.75">
      <c r="A168" s="173"/>
      <c r="B168" s="301"/>
      <c r="C168" s="308"/>
      <c r="D168" s="306" t="s">
        <v>101</v>
      </c>
      <c r="E168" s="312" t="s">
        <v>96</v>
      </c>
      <c r="F168" s="370">
        <v>1250.7</v>
      </c>
      <c r="G168" s="370">
        <v>0</v>
      </c>
      <c r="H168" s="370">
        <v>0</v>
      </c>
      <c r="I168" s="459" t="e">
        <f t="shared" si="13"/>
        <v>#DIV/0!</v>
      </c>
    </row>
    <row r="169" spans="1:9" ht="38.25">
      <c r="A169" s="173"/>
      <c r="B169" s="301"/>
      <c r="C169" s="308"/>
      <c r="D169" s="306"/>
      <c r="E169" s="372" t="s">
        <v>530</v>
      </c>
      <c r="F169" s="370">
        <v>1250.7</v>
      </c>
      <c r="G169" s="370">
        <v>0</v>
      </c>
      <c r="H169" s="370">
        <v>0</v>
      </c>
      <c r="I169" s="459" t="e">
        <f t="shared" si="13"/>
        <v>#DIV/0!</v>
      </c>
    </row>
    <row r="170" spans="1:9" ht="30">
      <c r="A170" s="173"/>
      <c r="B170" s="341"/>
      <c r="C170" s="301" t="s">
        <v>575</v>
      </c>
      <c r="D170" s="302"/>
      <c r="E170" s="303" t="s">
        <v>576</v>
      </c>
      <c r="F170" s="413">
        <f>SUM(F171)</f>
        <v>0</v>
      </c>
      <c r="G170" s="413">
        <f>SUM(G171)</f>
        <v>428</v>
      </c>
      <c r="H170" s="413">
        <f>SUM(H171)</f>
        <v>428</v>
      </c>
      <c r="I170" s="459">
        <f t="shared" si="13"/>
        <v>1</v>
      </c>
    </row>
    <row r="171" spans="1:9" ht="15.75">
      <c r="A171" s="173"/>
      <c r="B171" s="301"/>
      <c r="C171" s="308"/>
      <c r="D171" s="306" t="s">
        <v>101</v>
      </c>
      <c r="E171" s="312" t="s">
        <v>96</v>
      </c>
      <c r="F171" s="370">
        <v>0</v>
      </c>
      <c r="G171" s="370">
        <v>428</v>
      </c>
      <c r="H171" s="370">
        <v>428</v>
      </c>
      <c r="I171" s="459">
        <f t="shared" si="13"/>
        <v>1</v>
      </c>
    </row>
    <row r="172" spans="1:9" ht="38.25">
      <c r="A172" s="173"/>
      <c r="B172" s="301"/>
      <c r="C172" s="308"/>
      <c r="D172" s="306"/>
      <c r="E172" s="372" t="s">
        <v>530</v>
      </c>
      <c r="F172" s="370">
        <v>0</v>
      </c>
      <c r="G172" s="370">
        <v>428</v>
      </c>
      <c r="H172" s="370">
        <v>428</v>
      </c>
      <c r="I172" s="459">
        <f t="shared" si="13"/>
        <v>1</v>
      </c>
    </row>
    <row r="173" spans="1:9" s="37" customFormat="1" ht="15.75">
      <c r="A173" s="174"/>
      <c r="B173" s="343" t="s">
        <v>80</v>
      </c>
      <c r="C173" s="346"/>
      <c r="D173" s="346"/>
      <c r="E173" s="344" t="s">
        <v>81</v>
      </c>
      <c r="F173" s="416">
        <f aca="true" t="shared" si="17" ref="F173:I174">SUM(F174)</f>
        <v>248.5</v>
      </c>
      <c r="G173" s="416">
        <f t="shared" si="17"/>
        <v>533.5</v>
      </c>
      <c r="H173" s="416">
        <f t="shared" si="17"/>
        <v>533.5</v>
      </c>
      <c r="I173" s="459">
        <f t="shared" si="13"/>
        <v>1</v>
      </c>
    </row>
    <row r="174" spans="1:9" ht="15.75">
      <c r="A174" s="173"/>
      <c r="B174" s="346"/>
      <c r="C174" s="301" t="s">
        <v>366</v>
      </c>
      <c r="D174" s="302"/>
      <c r="E174" s="303" t="s">
        <v>285</v>
      </c>
      <c r="F174" s="413">
        <f t="shared" si="17"/>
        <v>248.5</v>
      </c>
      <c r="G174" s="413">
        <f t="shared" si="17"/>
        <v>533.5</v>
      </c>
      <c r="H174" s="413">
        <f t="shared" si="17"/>
        <v>533.5</v>
      </c>
      <c r="I174" s="459">
        <f t="shared" si="13"/>
        <v>1</v>
      </c>
    </row>
    <row r="175" spans="1:9" ht="45">
      <c r="A175" s="173"/>
      <c r="B175" s="346"/>
      <c r="C175" s="301" t="s">
        <v>367</v>
      </c>
      <c r="D175" s="301"/>
      <c r="E175" s="303" t="s">
        <v>292</v>
      </c>
      <c r="F175" s="413">
        <f>SUM(F176,F178,F180,F182,F184,F186)</f>
        <v>248.5</v>
      </c>
      <c r="G175" s="413">
        <f>SUM(G176,G178,G180,G182,G184,G186)</f>
        <v>533.5</v>
      </c>
      <c r="H175" s="413">
        <f>SUM(H176,H178,H180,H182,H184,H186)</f>
        <v>533.5</v>
      </c>
      <c r="I175" s="459">
        <f t="shared" si="13"/>
        <v>1</v>
      </c>
    </row>
    <row r="176" spans="1:9" s="37" customFormat="1" ht="30">
      <c r="A176" s="174"/>
      <c r="B176" s="346"/>
      <c r="C176" s="301" t="s">
        <v>437</v>
      </c>
      <c r="D176" s="301"/>
      <c r="E176" s="293" t="s">
        <v>438</v>
      </c>
      <c r="F176" s="413">
        <f>SUM(F177)</f>
        <v>10</v>
      </c>
      <c r="G176" s="413">
        <f>SUM(G177)</f>
        <v>7.5</v>
      </c>
      <c r="H176" s="413">
        <f>SUM(H177)</f>
        <v>7.5</v>
      </c>
      <c r="I176" s="459">
        <f t="shared" si="13"/>
        <v>1</v>
      </c>
    </row>
    <row r="177" spans="1:9" s="37" customFormat="1" ht="30">
      <c r="A177" s="174"/>
      <c r="B177" s="346"/>
      <c r="C177" s="302"/>
      <c r="D177" s="301" t="s">
        <v>205</v>
      </c>
      <c r="E177" s="293" t="s">
        <v>370</v>
      </c>
      <c r="F177" s="370">
        <v>10</v>
      </c>
      <c r="G177" s="370">
        <v>7.5</v>
      </c>
      <c r="H177" s="370">
        <v>7.5</v>
      </c>
      <c r="I177" s="459">
        <f t="shared" si="13"/>
        <v>1</v>
      </c>
    </row>
    <row r="178" spans="1:9" s="37" customFormat="1" ht="15.75">
      <c r="A178" s="174"/>
      <c r="B178" s="346"/>
      <c r="C178" s="301" t="s">
        <v>439</v>
      </c>
      <c r="D178" s="301"/>
      <c r="E178" s="293" t="s">
        <v>91</v>
      </c>
      <c r="F178" s="413">
        <f>SUM(F179)</f>
        <v>128.4</v>
      </c>
      <c r="G178" s="413">
        <f>SUM(G179)</f>
        <v>131.3</v>
      </c>
      <c r="H178" s="413">
        <f>SUM(H179)</f>
        <v>131.3</v>
      </c>
      <c r="I178" s="459">
        <f t="shared" si="13"/>
        <v>1</v>
      </c>
    </row>
    <row r="179" spans="1:9" s="37" customFormat="1" ht="30">
      <c r="A179" s="174"/>
      <c r="B179" s="346"/>
      <c r="C179" s="302"/>
      <c r="D179" s="301" t="s">
        <v>205</v>
      </c>
      <c r="E179" s="293" t="s">
        <v>370</v>
      </c>
      <c r="F179" s="370">
        <v>128.4</v>
      </c>
      <c r="G179" s="370">
        <v>131.3</v>
      </c>
      <c r="H179" s="370">
        <v>131.3</v>
      </c>
      <c r="I179" s="459">
        <f t="shared" si="13"/>
        <v>1</v>
      </c>
    </row>
    <row r="180" spans="1:9" ht="15.75">
      <c r="A180" s="173"/>
      <c r="B180" s="346"/>
      <c r="C180" s="301" t="s">
        <v>506</v>
      </c>
      <c r="D180" s="301"/>
      <c r="E180" s="293" t="s">
        <v>296</v>
      </c>
      <c r="F180" s="413">
        <f>SUM(F181)</f>
        <v>10</v>
      </c>
      <c r="G180" s="413">
        <f>SUM(G181)</f>
        <v>0</v>
      </c>
      <c r="H180" s="413">
        <f>SUM(H181)</f>
        <v>0</v>
      </c>
      <c r="I180" s="459" t="e">
        <f t="shared" si="13"/>
        <v>#DIV/0!</v>
      </c>
    </row>
    <row r="181" spans="1:9" s="37" customFormat="1" ht="30">
      <c r="A181" s="174"/>
      <c r="B181" s="346"/>
      <c r="C181" s="302"/>
      <c r="D181" s="301" t="s">
        <v>205</v>
      </c>
      <c r="E181" s="293" t="s">
        <v>370</v>
      </c>
      <c r="F181" s="370">
        <v>10</v>
      </c>
      <c r="G181" s="370">
        <v>0</v>
      </c>
      <c r="H181" s="370">
        <v>0</v>
      </c>
      <c r="I181" s="459" t="e">
        <f t="shared" si="13"/>
        <v>#DIV/0!</v>
      </c>
    </row>
    <row r="182" spans="1:9" s="37" customFormat="1" ht="15.75">
      <c r="A182" s="174"/>
      <c r="B182" s="346"/>
      <c r="C182" s="301" t="s">
        <v>507</v>
      </c>
      <c r="D182" s="301"/>
      <c r="E182" s="293" t="s">
        <v>297</v>
      </c>
      <c r="F182" s="413">
        <f>SUM(F183)</f>
        <v>30</v>
      </c>
      <c r="G182" s="413">
        <f>SUM(G183)</f>
        <v>0</v>
      </c>
      <c r="H182" s="413">
        <f>SUM(H183)</f>
        <v>0</v>
      </c>
      <c r="I182" s="459" t="e">
        <f t="shared" si="13"/>
        <v>#DIV/0!</v>
      </c>
    </row>
    <row r="183" spans="1:9" ht="30">
      <c r="A183" s="173"/>
      <c r="B183" s="346"/>
      <c r="C183" s="302"/>
      <c r="D183" s="301" t="s">
        <v>205</v>
      </c>
      <c r="E183" s="293" t="s">
        <v>370</v>
      </c>
      <c r="F183" s="370">
        <v>30</v>
      </c>
      <c r="G183" s="370">
        <v>0</v>
      </c>
      <c r="H183" s="370">
        <v>0</v>
      </c>
      <c r="I183" s="459" t="e">
        <f t="shared" si="13"/>
        <v>#DIV/0!</v>
      </c>
    </row>
    <row r="184" spans="1:9" ht="30">
      <c r="A184" s="173"/>
      <c r="B184" s="346"/>
      <c r="C184" s="301" t="s">
        <v>440</v>
      </c>
      <c r="D184" s="301"/>
      <c r="E184" s="293" t="s">
        <v>441</v>
      </c>
      <c r="F184" s="413">
        <f>SUM(F185)</f>
        <v>15</v>
      </c>
      <c r="G184" s="413">
        <f>SUM(G185)</f>
        <v>14.6</v>
      </c>
      <c r="H184" s="413">
        <f>SUM(H185)</f>
        <v>14.6</v>
      </c>
      <c r="I184" s="459">
        <f t="shared" si="13"/>
        <v>1</v>
      </c>
    </row>
    <row r="185" spans="1:9" s="37" customFormat="1" ht="30">
      <c r="A185" s="174"/>
      <c r="B185" s="346"/>
      <c r="C185" s="302"/>
      <c r="D185" s="301" t="s">
        <v>205</v>
      </c>
      <c r="E185" s="293" t="s">
        <v>370</v>
      </c>
      <c r="F185" s="370">
        <v>15</v>
      </c>
      <c r="G185" s="370">
        <v>14.6</v>
      </c>
      <c r="H185" s="370">
        <v>14.6</v>
      </c>
      <c r="I185" s="459">
        <f t="shared" si="13"/>
        <v>1</v>
      </c>
    </row>
    <row r="186" spans="1:9" s="37" customFormat="1" ht="15.75">
      <c r="A186" s="174"/>
      <c r="B186" s="346"/>
      <c r="C186" s="301" t="s">
        <v>442</v>
      </c>
      <c r="D186" s="301"/>
      <c r="E186" s="293" t="s">
        <v>298</v>
      </c>
      <c r="F186" s="413">
        <f>SUM(F187:F187)</f>
        <v>55.1</v>
      </c>
      <c r="G186" s="413">
        <f>SUM(G187:G187)</f>
        <v>380.1</v>
      </c>
      <c r="H186" s="413">
        <f>SUM(H187:H187)</f>
        <v>380.1</v>
      </c>
      <c r="I186" s="459">
        <f t="shared" si="13"/>
        <v>1</v>
      </c>
    </row>
    <row r="187" spans="1:9" s="37" customFormat="1" ht="30">
      <c r="A187" s="174"/>
      <c r="B187" s="346"/>
      <c r="C187" s="302"/>
      <c r="D187" s="301" t="s">
        <v>205</v>
      </c>
      <c r="E187" s="293" t="s">
        <v>370</v>
      </c>
      <c r="F187" s="370">
        <v>55.1</v>
      </c>
      <c r="G187" s="370">
        <v>380.1</v>
      </c>
      <c r="H187" s="370">
        <v>380.1</v>
      </c>
      <c r="I187" s="459">
        <f t="shared" si="13"/>
        <v>1</v>
      </c>
    </row>
    <row r="188" spans="1:9" s="37" customFormat="1" ht="15.75">
      <c r="A188" s="174"/>
      <c r="B188" s="343" t="s">
        <v>82</v>
      </c>
      <c r="C188" s="346"/>
      <c r="D188" s="346"/>
      <c r="E188" s="344" t="s">
        <v>515</v>
      </c>
      <c r="F188" s="416">
        <f aca="true" t="shared" si="18" ref="F188:I190">SUM(F189)</f>
        <v>255.3</v>
      </c>
      <c r="G188" s="416">
        <f t="shared" si="18"/>
        <v>319.3</v>
      </c>
      <c r="H188" s="416">
        <f t="shared" si="18"/>
        <v>319.3</v>
      </c>
      <c r="I188" s="459">
        <f t="shared" si="13"/>
        <v>1</v>
      </c>
    </row>
    <row r="189" spans="1:9" s="37" customFormat="1" ht="15.75">
      <c r="A189" s="174"/>
      <c r="B189" s="343" t="s">
        <v>83</v>
      </c>
      <c r="C189" s="346"/>
      <c r="D189" s="346"/>
      <c r="E189" s="344" t="s">
        <v>84</v>
      </c>
      <c r="F189" s="416">
        <f t="shared" si="18"/>
        <v>255.3</v>
      </c>
      <c r="G189" s="416">
        <f t="shared" si="18"/>
        <v>319.3</v>
      </c>
      <c r="H189" s="416">
        <f t="shared" si="18"/>
        <v>319.3</v>
      </c>
      <c r="I189" s="459">
        <f t="shared" si="13"/>
        <v>1</v>
      </c>
    </row>
    <row r="190" spans="1:9" s="37" customFormat="1" ht="30">
      <c r="A190" s="174"/>
      <c r="B190" s="343"/>
      <c r="C190" s="292" t="s">
        <v>443</v>
      </c>
      <c r="D190" s="302"/>
      <c r="E190" s="293" t="s">
        <v>444</v>
      </c>
      <c r="F190" s="416">
        <f t="shared" si="18"/>
        <v>255.3</v>
      </c>
      <c r="G190" s="416">
        <f t="shared" si="18"/>
        <v>319.3</v>
      </c>
      <c r="H190" s="416">
        <f t="shared" si="18"/>
        <v>319.3</v>
      </c>
      <c r="I190" s="459">
        <f t="shared" si="13"/>
        <v>1</v>
      </c>
    </row>
    <row r="191" spans="1:9" s="37" customFormat="1" ht="30">
      <c r="A191" s="174"/>
      <c r="B191" s="343"/>
      <c r="C191" s="292" t="s">
        <v>445</v>
      </c>
      <c r="D191" s="306"/>
      <c r="E191" s="293" t="s">
        <v>446</v>
      </c>
      <c r="F191" s="413">
        <f>SUM(F192,F195,F200)</f>
        <v>255.3</v>
      </c>
      <c r="G191" s="413">
        <f>SUM(G192,G195,G200)</f>
        <v>319.3</v>
      </c>
      <c r="H191" s="413">
        <f>SUM(H192,H195,H200)</f>
        <v>319.3</v>
      </c>
      <c r="I191" s="459">
        <f t="shared" si="13"/>
        <v>1</v>
      </c>
    </row>
    <row r="192" spans="1:9" s="37" customFormat="1" ht="30">
      <c r="A192" s="174"/>
      <c r="B192" s="343"/>
      <c r="C192" s="292" t="s">
        <v>447</v>
      </c>
      <c r="D192" s="301"/>
      <c r="E192" s="293" t="s">
        <v>448</v>
      </c>
      <c r="F192" s="413">
        <f aca="true" t="shared" si="19" ref="F192:I193">SUM(F193)</f>
        <v>10</v>
      </c>
      <c r="G192" s="413">
        <f t="shared" si="19"/>
        <v>10</v>
      </c>
      <c r="H192" s="413">
        <f t="shared" si="19"/>
        <v>10</v>
      </c>
      <c r="I192" s="459">
        <f t="shared" si="13"/>
        <v>1</v>
      </c>
    </row>
    <row r="193" spans="1:9" s="37" customFormat="1" ht="15.75">
      <c r="A193" s="174"/>
      <c r="B193" s="343"/>
      <c r="C193" s="292" t="s">
        <v>449</v>
      </c>
      <c r="D193" s="292"/>
      <c r="E193" s="293" t="s">
        <v>450</v>
      </c>
      <c r="F193" s="413">
        <f t="shared" si="19"/>
        <v>10</v>
      </c>
      <c r="G193" s="413">
        <f t="shared" si="19"/>
        <v>10</v>
      </c>
      <c r="H193" s="413">
        <f t="shared" si="19"/>
        <v>10</v>
      </c>
      <c r="I193" s="459">
        <f t="shared" si="13"/>
        <v>1</v>
      </c>
    </row>
    <row r="194" spans="1:9" s="37" customFormat="1" ht="30">
      <c r="A194" s="174"/>
      <c r="B194" s="343"/>
      <c r="C194" s="292"/>
      <c r="D194" s="292" t="s">
        <v>212</v>
      </c>
      <c r="E194" s="293" t="s">
        <v>213</v>
      </c>
      <c r="F194" s="370">
        <v>10</v>
      </c>
      <c r="G194" s="370">
        <v>10</v>
      </c>
      <c r="H194" s="370">
        <v>10</v>
      </c>
      <c r="I194" s="459">
        <f t="shared" si="13"/>
        <v>1</v>
      </c>
    </row>
    <row r="195" spans="1:9" s="37" customFormat="1" ht="30">
      <c r="A195" s="174"/>
      <c r="B195" s="343"/>
      <c r="C195" s="292" t="s">
        <v>451</v>
      </c>
      <c r="D195" s="292"/>
      <c r="E195" s="293" t="s">
        <v>452</v>
      </c>
      <c r="F195" s="413">
        <f>SUM(F196,F198)</f>
        <v>18</v>
      </c>
      <c r="G195" s="413">
        <f>SUM(G196,G198)</f>
        <v>18</v>
      </c>
      <c r="H195" s="413">
        <f>SUM(H196,H198)</f>
        <v>18</v>
      </c>
      <c r="I195" s="459">
        <f t="shared" si="13"/>
        <v>1</v>
      </c>
    </row>
    <row r="196" spans="1:9" s="37" customFormat="1" ht="30">
      <c r="A196" s="174"/>
      <c r="B196" s="343"/>
      <c r="C196" s="292" t="s">
        <v>453</v>
      </c>
      <c r="D196" s="292"/>
      <c r="E196" s="293" t="s">
        <v>454</v>
      </c>
      <c r="F196" s="413">
        <f>SUM(F197)</f>
        <v>18</v>
      </c>
      <c r="G196" s="413">
        <f>SUM(G197)</f>
        <v>18</v>
      </c>
      <c r="H196" s="413">
        <f>SUM(H197)</f>
        <v>18</v>
      </c>
      <c r="I196" s="459">
        <f t="shared" si="13"/>
        <v>1</v>
      </c>
    </row>
    <row r="197" spans="1:9" s="37" customFormat="1" ht="30">
      <c r="A197" s="174"/>
      <c r="B197" s="343"/>
      <c r="C197" s="292"/>
      <c r="D197" s="292" t="s">
        <v>212</v>
      </c>
      <c r="E197" s="293" t="s">
        <v>213</v>
      </c>
      <c r="F197" s="370">
        <v>18</v>
      </c>
      <c r="G197" s="370">
        <v>18</v>
      </c>
      <c r="H197" s="370">
        <v>18</v>
      </c>
      <c r="I197" s="459">
        <f t="shared" si="13"/>
        <v>1</v>
      </c>
    </row>
    <row r="198" spans="1:9" s="37" customFormat="1" ht="30">
      <c r="A198" s="174"/>
      <c r="B198" s="343"/>
      <c r="C198" s="292" t="s">
        <v>455</v>
      </c>
      <c r="D198" s="292"/>
      <c r="E198" s="293" t="s">
        <v>456</v>
      </c>
      <c r="F198" s="413">
        <f>SUM(F199)</f>
        <v>0</v>
      </c>
      <c r="G198" s="413">
        <f>SUM(G199)</f>
        <v>0</v>
      </c>
      <c r="H198" s="413">
        <f>SUM(H199)</f>
        <v>0</v>
      </c>
      <c r="I198" s="459" t="e">
        <f t="shared" si="13"/>
        <v>#DIV/0!</v>
      </c>
    </row>
    <row r="199" spans="1:9" s="37" customFormat="1" ht="30">
      <c r="A199" s="174"/>
      <c r="B199" s="343"/>
      <c r="C199" s="292"/>
      <c r="D199" s="292" t="s">
        <v>212</v>
      </c>
      <c r="E199" s="293" t="s">
        <v>213</v>
      </c>
      <c r="F199" s="370">
        <v>0</v>
      </c>
      <c r="G199" s="370">
        <v>0</v>
      </c>
      <c r="H199" s="370">
        <v>0</v>
      </c>
      <c r="I199" s="459" t="e">
        <f t="shared" si="13"/>
        <v>#DIV/0!</v>
      </c>
    </row>
    <row r="200" spans="1:9" s="37" customFormat="1" ht="30">
      <c r="A200" s="174"/>
      <c r="B200" s="343"/>
      <c r="C200" s="292" t="s">
        <v>457</v>
      </c>
      <c r="D200" s="292"/>
      <c r="E200" s="293" t="s">
        <v>458</v>
      </c>
      <c r="F200" s="413">
        <f>SUM(F201,F203,F205,F207,F209)</f>
        <v>227.3</v>
      </c>
      <c r="G200" s="413">
        <f>SUM(G201,G203,G205,G207,G209)</f>
        <v>291.3</v>
      </c>
      <c r="H200" s="413">
        <f>SUM(H201,H203,H205,H207,H209)</f>
        <v>291.3</v>
      </c>
      <c r="I200" s="459">
        <f t="shared" si="13"/>
        <v>1</v>
      </c>
    </row>
    <row r="201" spans="1:9" s="37" customFormat="1" ht="60">
      <c r="A201" s="174"/>
      <c r="B201" s="343"/>
      <c r="C201" s="292" t="s">
        <v>459</v>
      </c>
      <c r="D201" s="292"/>
      <c r="E201" s="293" t="s">
        <v>460</v>
      </c>
      <c r="F201" s="413">
        <f>SUM(F202)</f>
        <v>2.5</v>
      </c>
      <c r="G201" s="413">
        <f>SUM(G202)</f>
        <v>2.5</v>
      </c>
      <c r="H201" s="413">
        <f>SUM(H202)</f>
        <v>2.5</v>
      </c>
      <c r="I201" s="459">
        <f t="shared" si="13"/>
        <v>1</v>
      </c>
    </row>
    <row r="202" spans="1:9" s="37" customFormat="1" ht="30">
      <c r="A202" s="174"/>
      <c r="B202" s="343"/>
      <c r="C202" s="292"/>
      <c r="D202" s="292" t="s">
        <v>212</v>
      </c>
      <c r="E202" s="293" t="s">
        <v>213</v>
      </c>
      <c r="F202" s="370">
        <v>2.5</v>
      </c>
      <c r="G202" s="370">
        <v>2.5</v>
      </c>
      <c r="H202" s="370">
        <v>2.5</v>
      </c>
      <c r="I202" s="459">
        <f t="shared" si="13"/>
        <v>1</v>
      </c>
    </row>
    <row r="203" spans="1:9" s="37" customFormat="1" ht="30">
      <c r="A203" s="174"/>
      <c r="B203" s="343"/>
      <c r="C203" s="292" t="s">
        <v>461</v>
      </c>
      <c r="D203" s="292"/>
      <c r="E203" s="293" t="s">
        <v>462</v>
      </c>
      <c r="F203" s="413">
        <f>SUM(F204)</f>
        <v>2.5</v>
      </c>
      <c r="G203" s="413">
        <f>SUM(G204)</f>
        <v>2.5</v>
      </c>
      <c r="H203" s="413">
        <f>SUM(H204)</f>
        <v>2.5</v>
      </c>
      <c r="I203" s="459">
        <f aca="true" t="shared" si="20" ref="I203:I259">H203/G203</f>
        <v>1</v>
      </c>
    </row>
    <row r="204" spans="1:9" s="37" customFormat="1" ht="30">
      <c r="A204" s="174"/>
      <c r="B204" s="343"/>
      <c r="C204" s="292"/>
      <c r="D204" s="292" t="s">
        <v>212</v>
      </c>
      <c r="E204" s="293" t="s">
        <v>213</v>
      </c>
      <c r="F204" s="370">
        <v>2.5</v>
      </c>
      <c r="G204" s="370">
        <v>2.5</v>
      </c>
      <c r="H204" s="370">
        <v>2.5</v>
      </c>
      <c r="I204" s="459">
        <f t="shared" si="20"/>
        <v>1</v>
      </c>
    </row>
    <row r="205" spans="1:9" s="37" customFormat="1" ht="30">
      <c r="A205" s="174"/>
      <c r="B205" s="343"/>
      <c r="C205" s="292" t="s">
        <v>463</v>
      </c>
      <c r="D205" s="292"/>
      <c r="E205" s="293" t="s">
        <v>462</v>
      </c>
      <c r="F205" s="413">
        <f>SUM(F206)</f>
        <v>0</v>
      </c>
      <c r="G205" s="413">
        <f>SUM(G206)</f>
        <v>0</v>
      </c>
      <c r="H205" s="413">
        <f>SUM(H206)</f>
        <v>0</v>
      </c>
      <c r="I205" s="459" t="e">
        <f t="shared" si="20"/>
        <v>#DIV/0!</v>
      </c>
    </row>
    <row r="206" spans="1:9" s="37" customFormat="1" ht="30">
      <c r="A206" s="174"/>
      <c r="B206" s="343"/>
      <c r="C206" s="292"/>
      <c r="D206" s="292" t="s">
        <v>212</v>
      </c>
      <c r="E206" s="293" t="s">
        <v>213</v>
      </c>
      <c r="F206" s="370">
        <v>0</v>
      </c>
      <c r="G206" s="370">
        <v>0</v>
      </c>
      <c r="H206" s="370">
        <v>0</v>
      </c>
      <c r="I206" s="459" t="e">
        <f t="shared" si="20"/>
        <v>#DIV/0!</v>
      </c>
    </row>
    <row r="207" spans="1:9" s="37" customFormat="1" ht="15.75">
      <c r="A207" s="174"/>
      <c r="B207" s="343"/>
      <c r="C207" s="292" t="s">
        <v>464</v>
      </c>
      <c r="D207" s="292"/>
      <c r="E207" s="293" t="s">
        <v>465</v>
      </c>
      <c r="F207" s="413">
        <f>SUM(F208)</f>
        <v>3</v>
      </c>
      <c r="G207" s="413">
        <f>SUM(G208)</f>
        <v>3</v>
      </c>
      <c r="H207" s="413">
        <f>SUM(H208)</f>
        <v>3</v>
      </c>
      <c r="I207" s="459">
        <f t="shared" si="20"/>
        <v>1</v>
      </c>
    </row>
    <row r="208" spans="1:9" s="37" customFormat="1" ht="30">
      <c r="A208" s="174"/>
      <c r="B208" s="343"/>
      <c r="C208" s="292"/>
      <c r="D208" s="292" t="s">
        <v>212</v>
      </c>
      <c r="E208" s="293" t="s">
        <v>213</v>
      </c>
      <c r="F208" s="370">
        <v>3</v>
      </c>
      <c r="G208" s="370">
        <v>3</v>
      </c>
      <c r="H208" s="370">
        <v>3</v>
      </c>
      <c r="I208" s="459">
        <f t="shared" si="20"/>
        <v>1</v>
      </c>
    </row>
    <row r="209" spans="1:9" s="37" customFormat="1" ht="30">
      <c r="A209" s="174"/>
      <c r="B209" s="343"/>
      <c r="C209" s="292" t="s">
        <v>466</v>
      </c>
      <c r="D209" s="292"/>
      <c r="E209" s="293" t="s">
        <v>467</v>
      </c>
      <c r="F209" s="413">
        <f>SUM(F210)</f>
        <v>219.3</v>
      </c>
      <c r="G209" s="413">
        <f>SUM(G210)</f>
        <v>283.3</v>
      </c>
      <c r="H209" s="413">
        <f>SUM(H210)</f>
        <v>283.3</v>
      </c>
      <c r="I209" s="459">
        <f t="shared" si="20"/>
        <v>1</v>
      </c>
    </row>
    <row r="210" spans="1:9" s="37" customFormat="1" ht="30">
      <c r="A210" s="174"/>
      <c r="B210" s="343"/>
      <c r="C210" s="292"/>
      <c r="D210" s="292" t="s">
        <v>212</v>
      </c>
      <c r="E210" s="293" t="s">
        <v>213</v>
      </c>
      <c r="F210" s="370">
        <v>219.3</v>
      </c>
      <c r="G210" s="370">
        <v>283.3</v>
      </c>
      <c r="H210" s="370">
        <v>283.3</v>
      </c>
      <c r="I210" s="459">
        <f t="shared" si="20"/>
        <v>1</v>
      </c>
    </row>
    <row r="211" spans="1:9" s="37" customFormat="1" ht="15.75">
      <c r="A211" s="174"/>
      <c r="B211" s="343" t="s">
        <v>85</v>
      </c>
      <c r="C211" s="343"/>
      <c r="D211" s="343"/>
      <c r="E211" s="344" t="s">
        <v>516</v>
      </c>
      <c r="F211" s="416">
        <f aca="true" t="shared" si="21" ref="F211:I212">SUM(F212)</f>
        <v>1433.5</v>
      </c>
      <c r="G211" s="416">
        <f t="shared" si="21"/>
        <v>1575.5</v>
      </c>
      <c r="H211" s="416">
        <f t="shared" si="21"/>
        <v>1575.5</v>
      </c>
      <c r="I211" s="459">
        <f t="shared" si="20"/>
        <v>1</v>
      </c>
    </row>
    <row r="212" spans="1:9" s="37" customFormat="1" ht="15.75">
      <c r="A212" s="174"/>
      <c r="B212" s="343" t="s">
        <v>86</v>
      </c>
      <c r="C212" s="346"/>
      <c r="D212" s="346"/>
      <c r="E212" s="344" t="s">
        <v>87</v>
      </c>
      <c r="F212" s="416">
        <f t="shared" si="21"/>
        <v>1433.5</v>
      </c>
      <c r="G212" s="416">
        <f t="shared" si="21"/>
        <v>1575.5</v>
      </c>
      <c r="H212" s="416">
        <f t="shared" si="21"/>
        <v>1575.5</v>
      </c>
      <c r="I212" s="459">
        <f t="shared" si="20"/>
        <v>1</v>
      </c>
    </row>
    <row r="213" spans="1:9" s="37" customFormat="1" ht="28.5">
      <c r="A213" s="174"/>
      <c r="B213" s="343"/>
      <c r="C213" s="179" t="s">
        <v>517</v>
      </c>
      <c r="D213" s="179"/>
      <c r="E213" s="329" t="s">
        <v>320</v>
      </c>
      <c r="F213" s="416">
        <f>SUM(F214,F227,F230)</f>
        <v>1433.5</v>
      </c>
      <c r="G213" s="416">
        <f>SUM(G214,G227,G230)</f>
        <v>1575.5</v>
      </c>
      <c r="H213" s="416">
        <f>SUM(H214,H227,H230)</f>
        <v>1575.5</v>
      </c>
      <c r="I213" s="459">
        <f t="shared" si="20"/>
        <v>1</v>
      </c>
    </row>
    <row r="214" spans="1:9" ht="15.75">
      <c r="A214" s="173"/>
      <c r="B214" s="343"/>
      <c r="C214" s="292" t="s">
        <v>468</v>
      </c>
      <c r="D214" s="292"/>
      <c r="E214" s="293" t="s">
        <v>321</v>
      </c>
      <c r="F214" s="413">
        <f>SUM(F215,F218,F221,F224)</f>
        <v>1428.5</v>
      </c>
      <c r="G214" s="413">
        <f>SUM(G215,G218,G221,G224)</f>
        <v>1570.5</v>
      </c>
      <c r="H214" s="413">
        <f>SUM(H215,H218,H221,H224)</f>
        <v>1570.5</v>
      </c>
      <c r="I214" s="459">
        <f t="shared" si="20"/>
        <v>1</v>
      </c>
    </row>
    <row r="215" spans="1:9" ht="30">
      <c r="A215" s="173"/>
      <c r="B215" s="343"/>
      <c r="C215" s="292" t="s">
        <v>469</v>
      </c>
      <c r="D215" s="292"/>
      <c r="E215" s="293" t="s">
        <v>470</v>
      </c>
      <c r="F215" s="413">
        <f aca="true" t="shared" si="22" ref="F215:I216">SUM(F216)</f>
        <v>1188.5</v>
      </c>
      <c r="G215" s="413">
        <f t="shared" si="22"/>
        <v>1330.5</v>
      </c>
      <c r="H215" s="413">
        <f t="shared" si="22"/>
        <v>1330.5</v>
      </c>
      <c r="I215" s="459">
        <f t="shared" si="20"/>
        <v>1</v>
      </c>
    </row>
    <row r="216" spans="1:9" ht="15.75">
      <c r="A216" s="173"/>
      <c r="B216" s="343"/>
      <c r="C216" s="292" t="s">
        <v>471</v>
      </c>
      <c r="D216" s="292"/>
      <c r="E216" s="293" t="s">
        <v>472</v>
      </c>
      <c r="F216" s="413">
        <f t="shared" si="22"/>
        <v>1188.5</v>
      </c>
      <c r="G216" s="413">
        <f t="shared" si="22"/>
        <v>1330.5</v>
      </c>
      <c r="H216" s="413">
        <f t="shared" si="22"/>
        <v>1330.5</v>
      </c>
      <c r="I216" s="459">
        <f t="shared" si="20"/>
        <v>1</v>
      </c>
    </row>
    <row r="217" spans="1:9" ht="30">
      <c r="A217" s="173"/>
      <c r="B217" s="343"/>
      <c r="C217" s="292"/>
      <c r="D217" s="292" t="s">
        <v>212</v>
      </c>
      <c r="E217" s="293" t="s">
        <v>213</v>
      </c>
      <c r="F217" s="370">
        <v>1188.5</v>
      </c>
      <c r="G217" s="370">
        <v>1330.5</v>
      </c>
      <c r="H217" s="370">
        <v>1330.5</v>
      </c>
      <c r="I217" s="459">
        <f t="shared" si="20"/>
        <v>1</v>
      </c>
    </row>
    <row r="218" spans="1:9" ht="30">
      <c r="A218" s="173"/>
      <c r="B218" s="343"/>
      <c r="C218" s="292" t="s">
        <v>473</v>
      </c>
      <c r="D218" s="292"/>
      <c r="E218" s="293" t="s">
        <v>474</v>
      </c>
      <c r="F218" s="413">
        <f aca="true" t="shared" si="23" ref="F218:I219">SUM(F219)</f>
        <v>130</v>
      </c>
      <c r="G218" s="413">
        <f t="shared" si="23"/>
        <v>130</v>
      </c>
      <c r="H218" s="413">
        <f t="shared" si="23"/>
        <v>130</v>
      </c>
      <c r="I218" s="459">
        <f t="shared" si="20"/>
        <v>1</v>
      </c>
    </row>
    <row r="219" spans="1:9" ht="15.75">
      <c r="A219" s="173"/>
      <c r="B219" s="343"/>
      <c r="C219" s="292" t="s">
        <v>475</v>
      </c>
      <c r="D219" s="292"/>
      <c r="E219" s="293" t="s">
        <v>476</v>
      </c>
      <c r="F219" s="413">
        <f t="shared" si="23"/>
        <v>130</v>
      </c>
      <c r="G219" s="413">
        <f t="shared" si="23"/>
        <v>130</v>
      </c>
      <c r="H219" s="413">
        <f t="shared" si="23"/>
        <v>130</v>
      </c>
      <c r="I219" s="459">
        <f t="shared" si="20"/>
        <v>1</v>
      </c>
    </row>
    <row r="220" spans="1:9" ht="30">
      <c r="A220" s="173"/>
      <c r="B220" s="343"/>
      <c r="C220" s="292"/>
      <c r="D220" s="292" t="s">
        <v>212</v>
      </c>
      <c r="E220" s="293" t="s">
        <v>213</v>
      </c>
      <c r="F220" s="370">
        <v>130</v>
      </c>
      <c r="G220" s="370">
        <v>130</v>
      </c>
      <c r="H220" s="370">
        <v>130</v>
      </c>
      <c r="I220" s="459">
        <f t="shared" si="20"/>
        <v>1</v>
      </c>
    </row>
    <row r="221" spans="1:9" s="37" customFormat="1" ht="15.75">
      <c r="A221" s="174"/>
      <c r="B221" s="343"/>
      <c r="C221" s="292" t="s">
        <v>477</v>
      </c>
      <c r="D221" s="292"/>
      <c r="E221" s="293" t="s">
        <v>478</v>
      </c>
      <c r="F221" s="413">
        <f aca="true" t="shared" si="24" ref="F221:I222">SUM(F222)</f>
        <v>60</v>
      </c>
      <c r="G221" s="413">
        <f t="shared" si="24"/>
        <v>60</v>
      </c>
      <c r="H221" s="413">
        <f t="shared" si="24"/>
        <v>60</v>
      </c>
      <c r="I221" s="459">
        <f t="shared" si="20"/>
        <v>1</v>
      </c>
    </row>
    <row r="222" spans="1:9" s="37" customFormat="1" ht="30">
      <c r="A222" s="174"/>
      <c r="B222" s="343"/>
      <c r="C222" s="292" t="s">
        <v>479</v>
      </c>
      <c r="D222" s="292"/>
      <c r="E222" s="293" t="s">
        <v>480</v>
      </c>
      <c r="F222" s="413">
        <f t="shared" si="24"/>
        <v>60</v>
      </c>
      <c r="G222" s="413">
        <f t="shared" si="24"/>
        <v>60</v>
      </c>
      <c r="H222" s="413">
        <f t="shared" si="24"/>
        <v>60</v>
      </c>
      <c r="I222" s="459">
        <f t="shared" si="20"/>
        <v>1</v>
      </c>
    </row>
    <row r="223" spans="1:9" ht="30">
      <c r="A223" s="173"/>
      <c r="B223" s="343"/>
      <c r="C223" s="292"/>
      <c r="D223" s="292" t="s">
        <v>212</v>
      </c>
      <c r="E223" s="293" t="s">
        <v>213</v>
      </c>
      <c r="F223" s="370">
        <v>60</v>
      </c>
      <c r="G223" s="370">
        <v>60</v>
      </c>
      <c r="H223" s="370">
        <v>60</v>
      </c>
      <c r="I223" s="459">
        <f t="shared" si="20"/>
        <v>1</v>
      </c>
    </row>
    <row r="224" spans="1:9" s="37" customFormat="1" ht="30">
      <c r="A224" s="174"/>
      <c r="B224" s="343"/>
      <c r="C224" s="292" t="s">
        <v>481</v>
      </c>
      <c r="D224" s="292"/>
      <c r="E224" s="293" t="s">
        <v>482</v>
      </c>
      <c r="F224" s="413">
        <f aca="true" t="shared" si="25" ref="F224:I225">SUM(F225)</f>
        <v>50</v>
      </c>
      <c r="G224" s="413">
        <f t="shared" si="25"/>
        <v>50</v>
      </c>
      <c r="H224" s="413">
        <f t="shared" si="25"/>
        <v>50</v>
      </c>
      <c r="I224" s="459">
        <f t="shared" si="20"/>
        <v>1</v>
      </c>
    </row>
    <row r="225" spans="1:9" ht="15.75">
      <c r="A225" s="173"/>
      <c r="B225" s="343"/>
      <c r="C225" s="292" t="s">
        <v>483</v>
      </c>
      <c r="D225" s="292"/>
      <c r="E225" s="293" t="s">
        <v>484</v>
      </c>
      <c r="F225" s="413">
        <f t="shared" si="25"/>
        <v>50</v>
      </c>
      <c r="G225" s="413">
        <f t="shared" si="25"/>
        <v>50</v>
      </c>
      <c r="H225" s="413">
        <f t="shared" si="25"/>
        <v>50</v>
      </c>
      <c r="I225" s="459">
        <f t="shared" si="20"/>
        <v>1</v>
      </c>
    </row>
    <row r="226" spans="1:9" s="37" customFormat="1" ht="30">
      <c r="A226" s="174"/>
      <c r="B226" s="343"/>
      <c r="C226" s="292"/>
      <c r="D226" s="292" t="s">
        <v>212</v>
      </c>
      <c r="E226" s="293" t="s">
        <v>213</v>
      </c>
      <c r="F226" s="370">
        <v>50</v>
      </c>
      <c r="G226" s="370">
        <v>50</v>
      </c>
      <c r="H226" s="370">
        <v>50</v>
      </c>
      <c r="I226" s="459">
        <f t="shared" si="20"/>
        <v>1</v>
      </c>
    </row>
    <row r="227" spans="1:9" s="37" customFormat="1" ht="30" hidden="1">
      <c r="A227" s="174"/>
      <c r="B227" s="343"/>
      <c r="C227" s="301" t="s">
        <v>322</v>
      </c>
      <c r="D227" s="301"/>
      <c r="E227" s="303" t="s">
        <v>323</v>
      </c>
      <c r="F227" s="413">
        <f aca="true" t="shared" si="26" ref="F227:I228">SUM(F228)</f>
        <v>0</v>
      </c>
      <c r="G227" s="413">
        <f t="shared" si="26"/>
        <v>0</v>
      </c>
      <c r="H227" s="413">
        <f t="shared" si="26"/>
        <v>0</v>
      </c>
      <c r="I227" s="459" t="e">
        <f t="shared" si="20"/>
        <v>#DIV/0!</v>
      </c>
    </row>
    <row r="228" spans="1:9" ht="15.75" hidden="1">
      <c r="A228" s="173"/>
      <c r="B228" s="343"/>
      <c r="C228" s="349" t="s">
        <v>324</v>
      </c>
      <c r="D228" s="292"/>
      <c r="E228" s="293" t="s">
        <v>325</v>
      </c>
      <c r="F228" s="413">
        <f t="shared" si="26"/>
        <v>0</v>
      </c>
      <c r="G228" s="413">
        <f t="shared" si="26"/>
        <v>0</v>
      </c>
      <c r="H228" s="413">
        <f t="shared" si="26"/>
        <v>0</v>
      </c>
      <c r="I228" s="459" t="e">
        <f t="shared" si="20"/>
        <v>#DIV/0!</v>
      </c>
    </row>
    <row r="229" spans="1:9" s="37" customFormat="1" ht="30" hidden="1">
      <c r="A229" s="174"/>
      <c r="B229" s="343"/>
      <c r="C229" s="292"/>
      <c r="D229" s="292" t="s">
        <v>212</v>
      </c>
      <c r="E229" s="293" t="s">
        <v>213</v>
      </c>
      <c r="F229" s="418">
        <v>0</v>
      </c>
      <c r="G229" s="418">
        <v>0</v>
      </c>
      <c r="H229" s="418">
        <v>0</v>
      </c>
      <c r="I229" s="459" t="e">
        <f t="shared" si="20"/>
        <v>#DIV/0!</v>
      </c>
    </row>
    <row r="230" spans="1:9" s="37" customFormat="1" ht="15.75">
      <c r="A230" s="174"/>
      <c r="B230" s="343"/>
      <c r="C230" s="301" t="s">
        <v>485</v>
      </c>
      <c r="D230" s="301"/>
      <c r="E230" s="303" t="s">
        <v>326</v>
      </c>
      <c r="F230" s="413">
        <f aca="true" t="shared" si="27" ref="F230:I232">SUM(F231)</f>
        <v>5</v>
      </c>
      <c r="G230" s="413">
        <f t="shared" si="27"/>
        <v>5</v>
      </c>
      <c r="H230" s="413">
        <f t="shared" si="27"/>
        <v>5</v>
      </c>
      <c r="I230" s="459">
        <f t="shared" si="20"/>
        <v>1</v>
      </c>
    </row>
    <row r="231" spans="1:9" ht="30">
      <c r="A231" s="173"/>
      <c r="B231" s="343"/>
      <c r="C231" s="349" t="s">
        <v>486</v>
      </c>
      <c r="D231" s="292"/>
      <c r="E231" s="293" t="s">
        <v>487</v>
      </c>
      <c r="F231" s="413">
        <f t="shared" si="27"/>
        <v>5</v>
      </c>
      <c r="G231" s="413">
        <f t="shared" si="27"/>
        <v>5</v>
      </c>
      <c r="H231" s="413">
        <f t="shared" si="27"/>
        <v>5</v>
      </c>
      <c r="I231" s="459">
        <f t="shared" si="20"/>
        <v>1</v>
      </c>
    </row>
    <row r="232" spans="1:9" ht="15.75">
      <c r="A232" s="173"/>
      <c r="B232" s="343"/>
      <c r="C232" s="292" t="s">
        <v>488</v>
      </c>
      <c r="D232" s="292"/>
      <c r="E232" s="293" t="s">
        <v>489</v>
      </c>
      <c r="F232" s="413">
        <f t="shared" si="27"/>
        <v>5</v>
      </c>
      <c r="G232" s="413">
        <f t="shared" si="27"/>
        <v>5</v>
      </c>
      <c r="H232" s="413">
        <f t="shared" si="27"/>
        <v>5</v>
      </c>
      <c r="I232" s="459">
        <f t="shared" si="20"/>
        <v>1</v>
      </c>
    </row>
    <row r="233" spans="1:9" s="37" customFormat="1" ht="30">
      <c r="A233" s="174"/>
      <c r="B233" s="343"/>
      <c r="C233" s="292"/>
      <c r="D233" s="292" t="s">
        <v>212</v>
      </c>
      <c r="E233" s="293" t="s">
        <v>213</v>
      </c>
      <c r="F233" s="370">
        <v>5</v>
      </c>
      <c r="G233" s="370">
        <v>5</v>
      </c>
      <c r="H233" s="370">
        <v>5</v>
      </c>
      <c r="I233" s="459">
        <f t="shared" si="20"/>
        <v>1</v>
      </c>
    </row>
    <row r="234" spans="1:9" s="37" customFormat="1" ht="15.75">
      <c r="A234" s="174"/>
      <c r="B234" s="350" t="s">
        <v>88</v>
      </c>
      <c r="C234" s="322"/>
      <c r="D234" s="322"/>
      <c r="E234" s="351" t="s">
        <v>518</v>
      </c>
      <c r="F234" s="416">
        <f aca="true" t="shared" si="28" ref="F234:I235">SUM(F235)</f>
        <v>30.6</v>
      </c>
      <c r="G234" s="416">
        <f t="shared" si="28"/>
        <v>60.6</v>
      </c>
      <c r="H234" s="416">
        <f t="shared" si="28"/>
        <v>60.6</v>
      </c>
      <c r="I234" s="459">
        <f t="shared" si="20"/>
        <v>1</v>
      </c>
    </row>
    <row r="235" spans="1:9" s="37" customFormat="1" ht="15.75">
      <c r="A235" s="174"/>
      <c r="B235" s="350" t="s">
        <v>89</v>
      </c>
      <c r="C235" s="322"/>
      <c r="D235" s="322"/>
      <c r="E235" s="351" t="s">
        <v>90</v>
      </c>
      <c r="F235" s="416">
        <f t="shared" si="28"/>
        <v>30.6</v>
      </c>
      <c r="G235" s="416">
        <f t="shared" si="28"/>
        <v>60.6</v>
      </c>
      <c r="H235" s="416">
        <f t="shared" si="28"/>
        <v>60.6</v>
      </c>
      <c r="I235" s="459">
        <f t="shared" si="20"/>
        <v>1</v>
      </c>
    </row>
    <row r="236" spans="1:9" ht="15.75">
      <c r="A236" s="173"/>
      <c r="B236" s="301"/>
      <c r="C236" s="301" t="s">
        <v>366</v>
      </c>
      <c r="D236" s="302"/>
      <c r="E236" s="303" t="s">
        <v>285</v>
      </c>
      <c r="F236" s="413">
        <f>SUM(F237,F244)</f>
        <v>30.6</v>
      </c>
      <c r="G236" s="413">
        <f>SUM(G237,G244)</f>
        <v>60.6</v>
      </c>
      <c r="H236" s="413">
        <f>SUM(H237,H244)</f>
        <v>60.6</v>
      </c>
      <c r="I236" s="459">
        <f t="shared" si="20"/>
        <v>1</v>
      </c>
    </row>
    <row r="237" spans="1:9" s="37" customFormat="1" ht="45">
      <c r="A237" s="174"/>
      <c r="B237" s="292"/>
      <c r="C237" s="301" t="s">
        <v>367</v>
      </c>
      <c r="D237" s="301"/>
      <c r="E237" s="303" t="s">
        <v>292</v>
      </c>
      <c r="F237" s="413">
        <f>SUM(F238,F240,F242)</f>
        <v>0</v>
      </c>
      <c r="G237" s="413">
        <f>SUM(G238,G240,G242)</f>
        <v>30</v>
      </c>
      <c r="H237" s="413">
        <f>SUM(H238,H240,H242)</f>
        <v>30</v>
      </c>
      <c r="I237" s="459">
        <f t="shared" si="20"/>
        <v>1</v>
      </c>
    </row>
    <row r="238" spans="1:9" s="37" customFormat="1" ht="90">
      <c r="A238" s="174"/>
      <c r="B238" s="308"/>
      <c r="C238" s="301" t="s">
        <v>490</v>
      </c>
      <c r="D238" s="302"/>
      <c r="E238" s="303" t="s">
        <v>491</v>
      </c>
      <c r="F238" s="413">
        <f>SUM(F239)</f>
        <v>0</v>
      </c>
      <c r="G238" s="413">
        <f>SUM(G239)</f>
        <v>0</v>
      </c>
      <c r="H238" s="413">
        <f>SUM(H239)</f>
        <v>0</v>
      </c>
      <c r="I238" s="459" t="e">
        <f t="shared" si="20"/>
        <v>#DIV/0!</v>
      </c>
    </row>
    <row r="239" spans="1:9" ht="15.75">
      <c r="A239" s="173"/>
      <c r="B239" s="301"/>
      <c r="C239" s="302"/>
      <c r="D239" s="306" t="s">
        <v>101</v>
      </c>
      <c r="E239" s="312" t="s">
        <v>96</v>
      </c>
      <c r="F239" s="370">
        <v>0</v>
      </c>
      <c r="G239" s="370">
        <v>0</v>
      </c>
      <c r="H239" s="370">
        <v>0</v>
      </c>
      <c r="I239" s="459" t="e">
        <f t="shared" si="20"/>
        <v>#DIV/0!</v>
      </c>
    </row>
    <row r="240" spans="1:9" ht="60">
      <c r="A240" s="173"/>
      <c r="B240" s="308"/>
      <c r="C240" s="301" t="s">
        <v>435</v>
      </c>
      <c r="D240" s="301"/>
      <c r="E240" s="293" t="s">
        <v>436</v>
      </c>
      <c r="F240" s="413">
        <f>SUM(F241)</f>
        <v>0</v>
      </c>
      <c r="G240" s="413">
        <f>SUM(G241)</f>
        <v>0</v>
      </c>
      <c r="H240" s="413">
        <f>SUM(H241)</f>
        <v>0</v>
      </c>
      <c r="I240" s="459" t="e">
        <f t="shared" si="20"/>
        <v>#DIV/0!</v>
      </c>
    </row>
    <row r="241" spans="1:9" s="35" customFormat="1" ht="15.75">
      <c r="A241" s="360"/>
      <c r="B241" s="301"/>
      <c r="C241" s="302"/>
      <c r="D241" s="306" t="s">
        <v>101</v>
      </c>
      <c r="E241" s="312" t="s">
        <v>96</v>
      </c>
      <c r="F241" s="370">
        <v>0</v>
      </c>
      <c r="G241" s="370">
        <v>0</v>
      </c>
      <c r="H241" s="370">
        <v>0</v>
      </c>
      <c r="I241" s="459" t="e">
        <f t="shared" si="20"/>
        <v>#DIV/0!</v>
      </c>
    </row>
    <row r="242" spans="1:9" ht="15.75">
      <c r="A242" s="173"/>
      <c r="B242" s="308"/>
      <c r="C242" s="306" t="s">
        <v>408</v>
      </c>
      <c r="D242" s="320"/>
      <c r="E242" s="312" t="s">
        <v>209</v>
      </c>
      <c r="F242" s="413">
        <f>SUM(F243)</f>
        <v>0</v>
      </c>
      <c r="G242" s="413">
        <f>SUM(G243)</f>
        <v>30</v>
      </c>
      <c r="H242" s="413">
        <f>SUM(H243)</f>
        <v>30</v>
      </c>
      <c r="I242" s="459">
        <f t="shared" si="20"/>
        <v>1</v>
      </c>
    </row>
    <row r="243" spans="1:9" s="35" customFormat="1" ht="15.75">
      <c r="A243" s="360"/>
      <c r="B243" s="301"/>
      <c r="C243" s="320"/>
      <c r="D243" s="306" t="s">
        <v>577</v>
      </c>
      <c r="E243" s="307" t="s">
        <v>584</v>
      </c>
      <c r="F243" s="370">
        <v>0</v>
      </c>
      <c r="G243" s="370">
        <v>30</v>
      </c>
      <c r="H243" s="370">
        <v>30</v>
      </c>
      <c r="I243" s="459">
        <f t="shared" si="20"/>
        <v>1</v>
      </c>
    </row>
    <row r="244" spans="1:9" ht="30">
      <c r="A244" s="173"/>
      <c r="B244" s="301"/>
      <c r="C244" s="301" t="s">
        <v>418</v>
      </c>
      <c r="D244" s="301"/>
      <c r="E244" s="303" t="s">
        <v>291</v>
      </c>
      <c r="F244" s="413">
        <f>SUM(F247,F245)</f>
        <v>30.6</v>
      </c>
      <c r="G244" s="413">
        <f>SUM(G247,G245)</f>
        <v>30.6</v>
      </c>
      <c r="H244" s="413">
        <f>SUM(H247,H245)</f>
        <v>30.6</v>
      </c>
      <c r="I244" s="459">
        <f t="shared" si="20"/>
        <v>1</v>
      </c>
    </row>
    <row r="245" spans="1:9" ht="57" hidden="1">
      <c r="A245" s="173"/>
      <c r="B245" s="308"/>
      <c r="C245" s="179" t="s">
        <v>299</v>
      </c>
      <c r="D245" s="308"/>
      <c r="E245" s="329" t="s">
        <v>300</v>
      </c>
      <c r="F245" s="413">
        <f aca="true" t="shared" si="29" ref="F245:I247">SUM(F246)</f>
        <v>0</v>
      </c>
      <c r="G245" s="413">
        <f t="shared" si="29"/>
        <v>0</v>
      </c>
      <c r="H245" s="413">
        <f t="shared" si="29"/>
        <v>0</v>
      </c>
      <c r="I245" s="459" t="e">
        <f t="shared" si="20"/>
        <v>#DIV/0!</v>
      </c>
    </row>
    <row r="246" spans="1:9" ht="15.75" hidden="1">
      <c r="A246" s="173"/>
      <c r="B246" s="301"/>
      <c r="C246" s="301"/>
      <c r="D246" s="306" t="s">
        <v>101</v>
      </c>
      <c r="E246" s="312" t="s">
        <v>96</v>
      </c>
      <c r="F246" s="418">
        <v>0</v>
      </c>
      <c r="G246" s="418"/>
      <c r="H246" s="418"/>
      <c r="I246" s="459" t="e">
        <f t="shared" si="20"/>
        <v>#DIV/0!</v>
      </c>
    </row>
    <row r="247" spans="1:9" ht="75">
      <c r="A247" s="173"/>
      <c r="B247" s="308"/>
      <c r="C247" s="292" t="s">
        <v>492</v>
      </c>
      <c r="D247" s="302"/>
      <c r="E247" s="293" t="s">
        <v>493</v>
      </c>
      <c r="F247" s="413">
        <f t="shared" si="29"/>
        <v>30.6</v>
      </c>
      <c r="G247" s="413">
        <f t="shared" si="29"/>
        <v>30.6</v>
      </c>
      <c r="H247" s="413">
        <f t="shared" si="29"/>
        <v>30.6</v>
      </c>
      <c r="I247" s="459">
        <f t="shared" si="20"/>
        <v>1</v>
      </c>
    </row>
    <row r="248" spans="1:9" ht="30">
      <c r="A248" s="173"/>
      <c r="B248" s="301"/>
      <c r="C248" s="301"/>
      <c r="D248" s="292" t="s">
        <v>212</v>
      </c>
      <c r="E248" s="293" t="s">
        <v>213</v>
      </c>
      <c r="F248" s="370">
        <v>30.6</v>
      </c>
      <c r="G248" s="370">
        <v>30.6</v>
      </c>
      <c r="H248" s="370">
        <v>30.6</v>
      </c>
      <c r="I248" s="459">
        <f t="shared" si="20"/>
        <v>1</v>
      </c>
    </row>
    <row r="249" spans="1:9" ht="15.75">
      <c r="A249" s="173"/>
      <c r="B249" s="350" t="s">
        <v>95</v>
      </c>
      <c r="C249" s="322"/>
      <c r="D249" s="322"/>
      <c r="E249" s="351" t="s">
        <v>519</v>
      </c>
      <c r="F249" s="416">
        <f aca="true" t="shared" si="30" ref="F249:I251">SUM(F250)</f>
        <v>236.9</v>
      </c>
      <c r="G249" s="416">
        <f t="shared" si="30"/>
        <v>236.9</v>
      </c>
      <c r="H249" s="416">
        <f t="shared" si="30"/>
        <v>236.9</v>
      </c>
      <c r="I249" s="459">
        <f t="shared" si="20"/>
        <v>1</v>
      </c>
    </row>
    <row r="250" spans="1:9" ht="15.75">
      <c r="A250" s="173"/>
      <c r="B250" s="350" t="s">
        <v>125</v>
      </c>
      <c r="C250" s="352"/>
      <c r="D250" s="352"/>
      <c r="E250" s="353" t="s">
        <v>132</v>
      </c>
      <c r="F250" s="416">
        <f t="shared" si="30"/>
        <v>236.9</v>
      </c>
      <c r="G250" s="416">
        <f t="shared" si="30"/>
        <v>236.9</v>
      </c>
      <c r="H250" s="416">
        <f t="shared" si="30"/>
        <v>236.9</v>
      </c>
      <c r="I250" s="459">
        <f t="shared" si="20"/>
        <v>1</v>
      </c>
    </row>
    <row r="251" spans="1:9" ht="45">
      <c r="A251" s="173"/>
      <c r="B251" s="301"/>
      <c r="C251" s="292" t="s">
        <v>494</v>
      </c>
      <c r="D251" s="292"/>
      <c r="E251" s="293" t="s">
        <v>495</v>
      </c>
      <c r="F251" s="416">
        <f t="shared" si="30"/>
        <v>236.9</v>
      </c>
      <c r="G251" s="416">
        <f t="shared" si="30"/>
        <v>236.9</v>
      </c>
      <c r="H251" s="416">
        <f t="shared" si="30"/>
        <v>236.9</v>
      </c>
      <c r="I251" s="459">
        <f t="shared" si="20"/>
        <v>1</v>
      </c>
    </row>
    <row r="252" spans="1:9" ht="30">
      <c r="A252" s="173"/>
      <c r="B252" s="292"/>
      <c r="C252" s="292" t="s">
        <v>496</v>
      </c>
      <c r="D252" s="292"/>
      <c r="E252" s="293" t="s">
        <v>497</v>
      </c>
      <c r="F252" s="413">
        <f>SUM(F253,F256)</f>
        <v>236.9</v>
      </c>
      <c r="G252" s="413">
        <f>SUM(G253,G256)</f>
        <v>236.9</v>
      </c>
      <c r="H252" s="413">
        <f>SUM(H253,H256)</f>
        <v>236.9</v>
      </c>
      <c r="I252" s="459">
        <f t="shared" si="20"/>
        <v>1</v>
      </c>
    </row>
    <row r="253" spans="1:9" ht="15.75">
      <c r="A253" s="173"/>
      <c r="B253" s="341"/>
      <c r="C253" s="292" t="s">
        <v>498</v>
      </c>
      <c r="D253" s="292"/>
      <c r="E253" s="293" t="s">
        <v>499</v>
      </c>
      <c r="F253" s="413">
        <f aca="true" t="shared" si="31" ref="F253:I254">SUM(F254)</f>
        <v>7</v>
      </c>
      <c r="G253" s="413">
        <f t="shared" si="31"/>
        <v>7</v>
      </c>
      <c r="H253" s="413">
        <f t="shared" si="31"/>
        <v>7</v>
      </c>
      <c r="I253" s="459">
        <f t="shared" si="20"/>
        <v>1</v>
      </c>
    </row>
    <row r="254" spans="1:9" ht="15.75">
      <c r="A254" s="173"/>
      <c r="B254" s="292"/>
      <c r="C254" s="292" t="s">
        <v>500</v>
      </c>
      <c r="D254" s="292"/>
      <c r="E254" s="293" t="s">
        <v>501</v>
      </c>
      <c r="F254" s="413">
        <f t="shared" si="31"/>
        <v>7</v>
      </c>
      <c r="G254" s="413">
        <f t="shared" si="31"/>
        <v>7</v>
      </c>
      <c r="H254" s="413">
        <f t="shared" si="31"/>
        <v>7</v>
      </c>
      <c r="I254" s="459">
        <f t="shared" si="20"/>
        <v>1</v>
      </c>
    </row>
    <row r="255" spans="1:9" ht="30">
      <c r="A255" s="173"/>
      <c r="B255" s="341"/>
      <c r="C255" s="292"/>
      <c r="D255" s="292" t="s">
        <v>212</v>
      </c>
      <c r="E255" s="293" t="s">
        <v>213</v>
      </c>
      <c r="F255" s="370">
        <v>7</v>
      </c>
      <c r="G255" s="370">
        <v>7</v>
      </c>
      <c r="H255" s="370">
        <v>7</v>
      </c>
      <c r="I255" s="459">
        <f t="shared" si="20"/>
        <v>1</v>
      </c>
    </row>
    <row r="256" spans="1:9" ht="15.75">
      <c r="A256" s="173"/>
      <c r="B256" s="301"/>
      <c r="C256" s="292" t="s">
        <v>502</v>
      </c>
      <c r="D256" s="292"/>
      <c r="E256" s="293" t="s">
        <v>503</v>
      </c>
      <c r="F256" s="413">
        <f aca="true" t="shared" si="32" ref="F256:I257">SUM(F257)</f>
        <v>229.9</v>
      </c>
      <c r="G256" s="413">
        <f t="shared" si="32"/>
        <v>229.9</v>
      </c>
      <c r="H256" s="413">
        <f t="shared" si="32"/>
        <v>229.9</v>
      </c>
      <c r="I256" s="459">
        <f t="shared" si="20"/>
        <v>1</v>
      </c>
    </row>
    <row r="257" spans="1:9" ht="75">
      <c r="A257" s="173"/>
      <c r="B257" s="313"/>
      <c r="C257" s="292" t="s">
        <v>504</v>
      </c>
      <c r="D257" s="292"/>
      <c r="E257" s="293" t="s">
        <v>505</v>
      </c>
      <c r="F257" s="413">
        <f t="shared" si="32"/>
        <v>229.9</v>
      </c>
      <c r="G257" s="413">
        <f t="shared" si="32"/>
        <v>229.9</v>
      </c>
      <c r="H257" s="413">
        <f t="shared" si="32"/>
        <v>229.9</v>
      </c>
      <c r="I257" s="459">
        <f t="shared" si="20"/>
        <v>1</v>
      </c>
    </row>
    <row r="258" spans="1:9" ht="30">
      <c r="A258" s="173"/>
      <c r="B258" s="313"/>
      <c r="C258" s="292"/>
      <c r="D258" s="292" t="s">
        <v>212</v>
      </c>
      <c r="E258" s="293" t="s">
        <v>213</v>
      </c>
      <c r="F258" s="370">
        <v>229.9</v>
      </c>
      <c r="G258" s="370">
        <v>229.9</v>
      </c>
      <c r="H258" s="370">
        <v>229.9</v>
      </c>
      <c r="I258" s="459">
        <f t="shared" si="20"/>
        <v>1</v>
      </c>
    </row>
    <row r="259" spans="1:9" ht="15.75">
      <c r="A259" s="173"/>
      <c r="B259" s="428" t="s">
        <v>97</v>
      </c>
      <c r="C259" s="429"/>
      <c r="D259" s="158"/>
      <c r="E259" s="158"/>
      <c r="F259" s="159">
        <f>SUM(F10,F18)</f>
        <v>9046.2</v>
      </c>
      <c r="G259" s="159">
        <f>SUM(G10,G18)</f>
        <v>9885.099999999999</v>
      </c>
      <c r="H259" s="159">
        <f>SUM(H10,H18)</f>
        <v>9775.7</v>
      </c>
      <c r="I259" s="459">
        <f t="shared" si="20"/>
        <v>0.9889328383122075</v>
      </c>
    </row>
  </sheetData>
  <sheetProtection/>
  <mergeCells count="3">
    <mergeCell ref="A6:H6"/>
    <mergeCell ref="A7:H7"/>
    <mergeCell ref="B259:C259"/>
  </mergeCells>
  <printOptions/>
  <pageMargins left="0.9055118110236221" right="0.3937007874015748" top="0.5905511811023623" bottom="0.5905511811023623" header="0" footer="0"/>
  <pageSetup fitToHeight="0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8"/>
  <sheetViews>
    <sheetView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7.7109375" style="146" customWidth="1"/>
    <col min="2" max="2" width="14.57421875" style="146" bestFit="1" customWidth="1"/>
    <col min="3" max="3" width="7.7109375" style="146" customWidth="1"/>
    <col min="4" max="4" width="50.140625" style="146" customWidth="1"/>
    <col min="5" max="5" width="16.421875" style="150" customWidth="1"/>
    <col min="6" max="6" width="16.421875" style="221" customWidth="1"/>
    <col min="7" max="8" width="16.421875" style="150" customWidth="1"/>
    <col min="9" max="16384" width="9.140625" style="24" customWidth="1"/>
  </cols>
  <sheetData>
    <row r="1" spans="7:8" ht="17.25" customHeight="1">
      <c r="G1" s="144"/>
      <c r="H1" s="144" t="s">
        <v>123</v>
      </c>
    </row>
    <row r="2" spans="5:8" ht="12.75">
      <c r="E2" s="151"/>
      <c r="F2" s="221" t="s">
        <v>647</v>
      </c>
      <c r="G2" s="151"/>
      <c r="H2" s="151"/>
    </row>
    <row r="3" spans="5:8" ht="12.75">
      <c r="E3" s="151"/>
      <c r="F3" s="221" t="s">
        <v>54</v>
      </c>
      <c r="G3" s="151"/>
      <c r="H3" s="151"/>
    </row>
    <row r="4" spans="5:8" ht="12.75">
      <c r="E4" s="151"/>
      <c r="F4" s="221" t="s">
        <v>55</v>
      </c>
      <c r="G4" s="151"/>
      <c r="H4" s="151"/>
    </row>
    <row r="5" spans="1:8" ht="12.75" customHeight="1">
      <c r="A5" s="25"/>
      <c r="B5" s="25"/>
      <c r="C5" s="25"/>
      <c r="D5" s="26"/>
      <c r="E5" s="151"/>
      <c r="F5" s="143" t="s">
        <v>531</v>
      </c>
      <c r="G5" s="151"/>
      <c r="H5" s="151"/>
    </row>
    <row r="6" spans="1:8" s="356" customFormat="1" ht="24" customHeight="1">
      <c r="A6" s="426" t="s">
        <v>304</v>
      </c>
      <c r="B6" s="426"/>
      <c r="C6" s="426"/>
      <c r="D6" s="426"/>
      <c r="E6" s="426"/>
      <c r="F6" s="426"/>
      <c r="G6" s="426"/>
      <c r="H6" s="426"/>
    </row>
    <row r="7" spans="1:8" s="356" customFormat="1" ht="48" customHeight="1">
      <c r="A7" s="426" t="s">
        <v>646</v>
      </c>
      <c r="B7" s="426"/>
      <c r="C7" s="426"/>
      <c r="D7" s="426"/>
      <c r="E7" s="426"/>
      <c r="F7" s="426"/>
      <c r="G7" s="426"/>
      <c r="H7" s="426"/>
    </row>
    <row r="8" spans="1:8" ht="12.75" customHeight="1">
      <c r="A8" s="427"/>
      <c r="B8" s="427"/>
      <c r="C8" s="427"/>
      <c r="D8" s="427"/>
      <c r="E8" s="427"/>
      <c r="F8" s="427"/>
      <c r="G8" s="427"/>
      <c r="H8" s="427"/>
    </row>
    <row r="9" spans="1:8" ht="12.75" customHeight="1">
      <c r="A9" s="152"/>
      <c r="B9" s="147"/>
      <c r="C9" s="147"/>
      <c r="D9" s="147"/>
      <c r="E9" s="153"/>
      <c r="F9" s="222"/>
      <c r="G9" s="153"/>
      <c r="H9" s="153"/>
    </row>
    <row r="10" spans="1:8" ht="42.75">
      <c r="A10" s="157" t="s">
        <v>56</v>
      </c>
      <c r="B10" s="157" t="s">
        <v>57</v>
      </c>
      <c r="C10" s="157" t="s">
        <v>58</v>
      </c>
      <c r="D10" s="157" t="s">
        <v>59</v>
      </c>
      <c r="E10" s="44" t="s">
        <v>528</v>
      </c>
      <c r="F10" s="44" t="s">
        <v>529</v>
      </c>
      <c r="G10" s="44" t="s">
        <v>105</v>
      </c>
      <c r="H10" s="44" t="s">
        <v>641</v>
      </c>
    </row>
    <row r="11" spans="1:8" ht="15.75">
      <c r="A11" s="157" t="s">
        <v>60</v>
      </c>
      <c r="B11" s="295"/>
      <c r="C11" s="295"/>
      <c r="D11" s="296" t="s">
        <v>520</v>
      </c>
      <c r="E11" s="297">
        <f>SUM(E12,E18,E25,E37,E42,E47)</f>
        <v>3020.3</v>
      </c>
      <c r="F11" s="297">
        <f>SUM(F12,F18,F25,F37,F42,F47)</f>
        <v>3632.9</v>
      </c>
      <c r="G11" s="297">
        <f>SUM(G12,G18,G25,G37,G42,G47)</f>
        <v>3632.3</v>
      </c>
      <c r="H11" s="459">
        <f>G11/F11</f>
        <v>0.99983484268766</v>
      </c>
    </row>
    <row r="12" spans="1:8" ht="42.75">
      <c r="A12" s="298" t="s">
        <v>61</v>
      </c>
      <c r="B12" s="299"/>
      <c r="C12" s="299"/>
      <c r="D12" s="300" t="s">
        <v>412</v>
      </c>
      <c r="E12" s="297">
        <f>SUM(E14)</f>
        <v>549</v>
      </c>
      <c r="F12" s="297">
        <f>SUM(F14)</f>
        <v>589.4</v>
      </c>
      <c r="G12" s="297">
        <f>SUM(G14)</f>
        <v>589.4</v>
      </c>
      <c r="H12" s="459">
        <f aca="true" t="shared" si="0" ref="H12:H75">G12/F12</f>
        <v>1</v>
      </c>
    </row>
    <row r="13" spans="1:8" ht="15.75">
      <c r="A13" s="157"/>
      <c r="B13" s="301" t="s">
        <v>366</v>
      </c>
      <c r="C13" s="302"/>
      <c r="D13" s="303" t="s">
        <v>285</v>
      </c>
      <c r="E13" s="297">
        <f aca="true" t="shared" si="1" ref="E13:H14">SUM(E14)</f>
        <v>549</v>
      </c>
      <c r="F13" s="297">
        <f t="shared" si="1"/>
        <v>589.4</v>
      </c>
      <c r="G13" s="297">
        <f t="shared" si="1"/>
        <v>589.4</v>
      </c>
      <c r="H13" s="459">
        <f t="shared" si="0"/>
        <v>1</v>
      </c>
    </row>
    <row r="14" spans="1:8" ht="15.75">
      <c r="A14" s="157"/>
      <c r="B14" s="302" t="s">
        <v>409</v>
      </c>
      <c r="C14" s="302"/>
      <c r="D14" s="303" t="s">
        <v>410</v>
      </c>
      <c r="E14" s="297">
        <f t="shared" si="1"/>
        <v>549</v>
      </c>
      <c r="F14" s="297">
        <f t="shared" si="1"/>
        <v>589.4</v>
      </c>
      <c r="G14" s="297">
        <f t="shared" si="1"/>
        <v>589.4</v>
      </c>
      <c r="H14" s="459">
        <f t="shared" si="0"/>
        <v>1</v>
      </c>
    </row>
    <row r="15" spans="1:8" ht="15.75">
      <c r="A15" s="157"/>
      <c r="B15" s="302" t="s">
        <v>411</v>
      </c>
      <c r="C15" s="302"/>
      <c r="D15" s="303" t="s">
        <v>62</v>
      </c>
      <c r="E15" s="297">
        <f>SUM(E16:E17)</f>
        <v>549</v>
      </c>
      <c r="F15" s="297">
        <f>SUM(F16:F17)</f>
        <v>589.4</v>
      </c>
      <c r="G15" s="297">
        <f>SUM(G16:G17)</f>
        <v>589.4</v>
      </c>
      <c r="H15" s="459">
        <f t="shared" si="0"/>
        <v>1</v>
      </c>
    </row>
    <row r="16" spans="1:8" ht="75">
      <c r="A16" s="157"/>
      <c r="B16" s="304"/>
      <c r="C16" s="301" t="s">
        <v>204</v>
      </c>
      <c r="D16" s="303" t="s">
        <v>287</v>
      </c>
      <c r="E16" s="305">
        <v>549</v>
      </c>
      <c r="F16" s="305">
        <v>589.4</v>
      </c>
      <c r="G16" s="305">
        <v>589.4</v>
      </c>
      <c r="H16" s="459">
        <f t="shared" si="0"/>
        <v>1</v>
      </c>
    </row>
    <row r="17" spans="1:8" ht="30" hidden="1">
      <c r="A17" s="157"/>
      <c r="B17" s="304"/>
      <c r="C17" s="306" t="s">
        <v>205</v>
      </c>
      <c r="D17" s="307" t="s">
        <v>289</v>
      </c>
      <c r="E17" s="305">
        <v>0</v>
      </c>
      <c r="F17" s="305">
        <v>0</v>
      </c>
      <c r="G17" s="305">
        <v>0</v>
      </c>
      <c r="H17" s="459" t="e">
        <f t="shared" si="0"/>
        <v>#DIV/0!</v>
      </c>
    </row>
    <row r="18" spans="1:8" s="37" customFormat="1" ht="57">
      <c r="A18" s="308" t="s">
        <v>63</v>
      </c>
      <c r="B18" s="309"/>
      <c r="C18" s="309"/>
      <c r="D18" s="310" t="s">
        <v>413</v>
      </c>
      <c r="E18" s="297">
        <f>SUM(E20)</f>
        <v>82.5</v>
      </c>
      <c r="F18" s="297">
        <f>SUM(F20)</f>
        <v>82.5</v>
      </c>
      <c r="G18" s="297">
        <f>SUM(G20)</f>
        <v>82.5</v>
      </c>
      <c r="H18" s="459">
        <f t="shared" si="0"/>
        <v>1</v>
      </c>
    </row>
    <row r="19" spans="1:8" s="37" customFormat="1" ht="15.75">
      <c r="A19" s="157"/>
      <c r="B19" s="301" t="s">
        <v>366</v>
      </c>
      <c r="C19" s="302"/>
      <c r="D19" s="303" t="s">
        <v>285</v>
      </c>
      <c r="E19" s="297">
        <f aca="true" t="shared" si="2" ref="E19:H21">SUM(E20)</f>
        <v>82.5</v>
      </c>
      <c r="F19" s="297">
        <f t="shared" si="2"/>
        <v>82.5</v>
      </c>
      <c r="G19" s="297">
        <f t="shared" si="2"/>
        <v>82.5</v>
      </c>
      <c r="H19" s="459">
        <f t="shared" si="0"/>
        <v>1</v>
      </c>
    </row>
    <row r="20" spans="1:8" s="37" customFormat="1" ht="15.75">
      <c r="A20" s="157"/>
      <c r="B20" s="302" t="s">
        <v>409</v>
      </c>
      <c r="C20" s="302"/>
      <c r="D20" s="303" t="s">
        <v>410</v>
      </c>
      <c r="E20" s="297">
        <f>SUM(E21,E23)</f>
        <v>82.5</v>
      </c>
      <c r="F20" s="297">
        <f>SUM(F21,F23)</f>
        <v>82.5</v>
      </c>
      <c r="G20" s="297">
        <f>SUM(G21,G23)</f>
        <v>82.5</v>
      </c>
      <c r="H20" s="459">
        <f t="shared" si="0"/>
        <v>1</v>
      </c>
    </row>
    <row r="21" spans="1:8" s="37" customFormat="1" ht="30">
      <c r="A21" s="157"/>
      <c r="B21" s="301" t="s">
        <v>414</v>
      </c>
      <c r="C21" s="302"/>
      <c r="D21" s="303" t="s">
        <v>286</v>
      </c>
      <c r="E21" s="297">
        <f t="shared" si="2"/>
        <v>38.9</v>
      </c>
      <c r="F21" s="297">
        <f t="shared" si="2"/>
        <v>33.1</v>
      </c>
      <c r="G21" s="297">
        <f t="shared" si="2"/>
        <v>33.1</v>
      </c>
      <c r="H21" s="459">
        <f t="shared" si="0"/>
        <v>1</v>
      </c>
    </row>
    <row r="22" spans="1:8" s="37" customFormat="1" ht="75">
      <c r="A22" s="157"/>
      <c r="B22" s="311"/>
      <c r="C22" s="306" t="s">
        <v>204</v>
      </c>
      <c r="D22" s="312" t="s">
        <v>287</v>
      </c>
      <c r="E22" s="305">
        <v>38.9</v>
      </c>
      <c r="F22" s="305">
        <v>33.1</v>
      </c>
      <c r="G22" s="305">
        <v>33.1</v>
      </c>
      <c r="H22" s="459">
        <f t="shared" si="0"/>
        <v>1</v>
      </c>
    </row>
    <row r="23" spans="1:8" s="37" customFormat="1" ht="30">
      <c r="A23" s="157"/>
      <c r="B23" s="301" t="s">
        <v>415</v>
      </c>
      <c r="C23" s="302"/>
      <c r="D23" s="303" t="s">
        <v>288</v>
      </c>
      <c r="E23" s="297">
        <f>SUM(E24)</f>
        <v>43.6</v>
      </c>
      <c r="F23" s="297">
        <f>SUM(F24)</f>
        <v>49.4</v>
      </c>
      <c r="G23" s="297">
        <f>SUM(G24)</f>
        <v>49.4</v>
      </c>
      <c r="H23" s="459">
        <f t="shared" si="0"/>
        <v>1</v>
      </c>
    </row>
    <row r="24" spans="1:8" s="37" customFormat="1" ht="30">
      <c r="A24" s="157"/>
      <c r="B24" s="306"/>
      <c r="C24" s="306" t="s">
        <v>205</v>
      </c>
      <c r="D24" s="293" t="s">
        <v>370</v>
      </c>
      <c r="E24" s="305">
        <v>43.6</v>
      </c>
      <c r="F24" s="305">
        <v>49.4</v>
      </c>
      <c r="G24" s="305">
        <v>49.4</v>
      </c>
      <c r="H24" s="459">
        <f t="shared" si="0"/>
        <v>1</v>
      </c>
    </row>
    <row r="25" spans="1:8" ht="71.25">
      <c r="A25" s="313" t="s">
        <v>64</v>
      </c>
      <c r="B25" s="313"/>
      <c r="C25" s="313"/>
      <c r="D25" s="300" t="s">
        <v>416</v>
      </c>
      <c r="E25" s="297">
        <f>SUM(E26)</f>
        <v>2170.9</v>
      </c>
      <c r="F25" s="297">
        <f>SUM(F26)</f>
        <v>2822.2000000000003</v>
      </c>
      <c r="G25" s="297">
        <f>SUM(G26)</f>
        <v>2821.6000000000004</v>
      </c>
      <c r="H25" s="459">
        <f t="shared" si="0"/>
        <v>0.9997873999007867</v>
      </c>
    </row>
    <row r="26" spans="1:8" s="37" customFormat="1" ht="15.75">
      <c r="A26" s="157"/>
      <c r="B26" s="301" t="s">
        <v>366</v>
      </c>
      <c r="C26" s="302"/>
      <c r="D26" s="303" t="s">
        <v>285</v>
      </c>
      <c r="E26" s="297">
        <f>SUM(E27,E34)</f>
        <v>2170.9</v>
      </c>
      <c r="F26" s="297">
        <f>SUM(F27,F34)</f>
        <v>2822.2000000000003</v>
      </c>
      <c r="G26" s="297">
        <f>SUM(G27,G34)</f>
        <v>2821.6000000000004</v>
      </c>
      <c r="H26" s="459">
        <f t="shared" si="0"/>
        <v>0.9997873999007867</v>
      </c>
    </row>
    <row r="27" spans="1:8" s="37" customFormat="1" ht="15.75">
      <c r="A27" s="157"/>
      <c r="B27" s="302" t="s">
        <v>409</v>
      </c>
      <c r="C27" s="302"/>
      <c r="D27" s="303" t="s">
        <v>410</v>
      </c>
      <c r="E27" s="297">
        <f>SUM(E28,E32)</f>
        <v>2170.4</v>
      </c>
      <c r="F27" s="297">
        <f>SUM(F28,F32)</f>
        <v>2821.7000000000003</v>
      </c>
      <c r="G27" s="297">
        <f>SUM(G28,G32)</f>
        <v>2821.6000000000004</v>
      </c>
      <c r="H27" s="459">
        <f t="shared" si="0"/>
        <v>0.9999645603714074</v>
      </c>
    </row>
    <row r="28" spans="1:8" s="37" customFormat="1" ht="30">
      <c r="A28" s="157"/>
      <c r="B28" s="301" t="s">
        <v>415</v>
      </c>
      <c r="C28" s="302"/>
      <c r="D28" s="303" t="s">
        <v>288</v>
      </c>
      <c r="E28" s="297">
        <f>SUM(E29:E31)</f>
        <v>2041.6000000000001</v>
      </c>
      <c r="F28" s="297">
        <f>SUM(F29:F31)</f>
        <v>2693.4</v>
      </c>
      <c r="G28" s="297">
        <f>SUM(G29:G31)</f>
        <v>2693.3</v>
      </c>
      <c r="H28" s="459">
        <f t="shared" si="0"/>
        <v>0.9999628722061336</v>
      </c>
    </row>
    <row r="29" spans="1:8" ht="75">
      <c r="A29" s="157"/>
      <c r="B29" s="295"/>
      <c r="C29" s="306" t="s">
        <v>204</v>
      </c>
      <c r="D29" s="312" t="s">
        <v>287</v>
      </c>
      <c r="E29" s="305">
        <v>1968.8</v>
      </c>
      <c r="F29" s="305">
        <v>2163.8</v>
      </c>
      <c r="G29" s="305">
        <v>2163.8</v>
      </c>
      <c r="H29" s="459">
        <f t="shared" si="0"/>
        <v>1</v>
      </c>
    </row>
    <row r="30" spans="1:8" ht="30">
      <c r="A30" s="157"/>
      <c r="B30" s="295"/>
      <c r="C30" s="306" t="s">
        <v>205</v>
      </c>
      <c r="D30" s="293" t="s">
        <v>370</v>
      </c>
      <c r="E30" s="305">
        <v>28.9</v>
      </c>
      <c r="F30" s="314">
        <v>474.2</v>
      </c>
      <c r="G30" s="314">
        <v>474.1</v>
      </c>
      <c r="H30" s="459">
        <f t="shared" si="0"/>
        <v>0.9997891185153944</v>
      </c>
    </row>
    <row r="31" spans="1:8" ht="15.75">
      <c r="A31" s="157"/>
      <c r="B31" s="295"/>
      <c r="C31" s="306" t="s">
        <v>206</v>
      </c>
      <c r="D31" s="312" t="s">
        <v>207</v>
      </c>
      <c r="E31" s="305">
        <v>43.9</v>
      </c>
      <c r="F31" s="305">
        <v>55.4</v>
      </c>
      <c r="G31" s="305">
        <v>55.4</v>
      </c>
      <c r="H31" s="459">
        <f t="shared" si="0"/>
        <v>1</v>
      </c>
    </row>
    <row r="32" spans="1:8" s="37" customFormat="1" ht="105">
      <c r="A32" s="157"/>
      <c r="B32" s="302" t="s">
        <v>417</v>
      </c>
      <c r="C32" s="302"/>
      <c r="D32" s="303" t="s">
        <v>290</v>
      </c>
      <c r="E32" s="297">
        <f>SUM(E33)</f>
        <v>128.8</v>
      </c>
      <c r="F32" s="297">
        <f>SUM(F33)</f>
        <v>128.3</v>
      </c>
      <c r="G32" s="297">
        <f>SUM(G33)</f>
        <v>128.3</v>
      </c>
      <c r="H32" s="459">
        <f t="shared" si="0"/>
        <v>1</v>
      </c>
    </row>
    <row r="33" spans="1:8" s="37" customFormat="1" ht="15.75">
      <c r="A33" s="157"/>
      <c r="B33" s="315"/>
      <c r="C33" s="306" t="s">
        <v>101</v>
      </c>
      <c r="D33" s="312" t="s">
        <v>96</v>
      </c>
      <c r="E33" s="305">
        <v>128.8</v>
      </c>
      <c r="F33" s="305">
        <v>128.3</v>
      </c>
      <c r="G33" s="305">
        <v>128.3</v>
      </c>
      <c r="H33" s="459">
        <f t="shared" si="0"/>
        <v>1</v>
      </c>
    </row>
    <row r="34" spans="1:8" s="37" customFormat="1" ht="45">
      <c r="A34" s="157"/>
      <c r="B34" s="301" t="s">
        <v>418</v>
      </c>
      <c r="C34" s="301"/>
      <c r="D34" s="303" t="s">
        <v>291</v>
      </c>
      <c r="E34" s="297">
        <f aca="true" t="shared" si="3" ref="E34:H35">SUM(E35)</f>
        <v>0.5</v>
      </c>
      <c r="F34" s="297">
        <f t="shared" si="3"/>
        <v>0.5</v>
      </c>
      <c r="G34" s="297">
        <f t="shared" si="3"/>
        <v>0</v>
      </c>
      <c r="H34" s="459">
        <f t="shared" si="0"/>
        <v>0</v>
      </c>
    </row>
    <row r="35" spans="1:8" s="37" customFormat="1" ht="30">
      <c r="A35" s="157"/>
      <c r="B35" s="292" t="s">
        <v>419</v>
      </c>
      <c r="C35" s="301"/>
      <c r="D35" s="293" t="s">
        <v>208</v>
      </c>
      <c r="E35" s="297">
        <f t="shared" si="3"/>
        <v>0.5</v>
      </c>
      <c r="F35" s="297">
        <f t="shared" si="3"/>
        <v>0.5</v>
      </c>
      <c r="G35" s="297">
        <f t="shared" si="3"/>
        <v>0</v>
      </c>
      <c r="H35" s="459">
        <f t="shared" si="0"/>
        <v>0</v>
      </c>
    </row>
    <row r="36" spans="1:8" s="37" customFormat="1" ht="30">
      <c r="A36" s="157"/>
      <c r="B36" s="301"/>
      <c r="C36" s="301" t="s">
        <v>205</v>
      </c>
      <c r="D36" s="293" t="s">
        <v>370</v>
      </c>
      <c r="E36" s="305">
        <v>0.5</v>
      </c>
      <c r="F36" s="305">
        <v>0.5</v>
      </c>
      <c r="G36" s="305">
        <v>0</v>
      </c>
      <c r="H36" s="459">
        <f t="shared" si="0"/>
        <v>0</v>
      </c>
    </row>
    <row r="37" spans="1:8" ht="28.5">
      <c r="A37" s="308" t="s">
        <v>508</v>
      </c>
      <c r="B37" s="316"/>
      <c r="C37" s="308"/>
      <c r="D37" s="317" t="s">
        <v>509</v>
      </c>
      <c r="E37" s="297">
        <f>SUM(E38)</f>
        <v>103.6</v>
      </c>
      <c r="F37" s="297">
        <f>SUM(F38)</f>
        <v>114.7</v>
      </c>
      <c r="G37" s="297">
        <f>SUM(G38)</f>
        <v>114.7</v>
      </c>
      <c r="H37" s="459">
        <f t="shared" si="0"/>
        <v>1</v>
      </c>
    </row>
    <row r="38" spans="1:8" s="37" customFormat="1" ht="15.75">
      <c r="A38" s="306"/>
      <c r="B38" s="301" t="s">
        <v>366</v>
      </c>
      <c r="C38" s="302"/>
      <c r="D38" s="303" t="s">
        <v>285</v>
      </c>
      <c r="E38" s="297">
        <f aca="true" t="shared" si="4" ref="E38:H40">SUM(E39)</f>
        <v>103.6</v>
      </c>
      <c r="F38" s="297">
        <f t="shared" si="4"/>
        <v>114.7</v>
      </c>
      <c r="G38" s="297">
        <f t="shared" si="4"/>
        <v>114.7</v>
      </c>
      <c r="H38" s="459">
        <f t="shared" si="0"/>
        <v>1</v>
      </c>
    </row>
    <row r="39" spans="1:8" s="37" customFormat="1" ht="45">
      <c r="A39" s="306"/>
      <c r="B39" s="301" t="s">
        <v>367</v>
      </c>
      <c r="C39" s="301"/>
      <c r="D39" s="303" t="s">
        <v>292</v>
      </c>
      <c r="E39" s="297">
        <f>SUM(E40)</f>
        <v>103.6</v>
      </c>
      <c r="F39" s="297">
        <f>SUM(F40)</f>
        <v>114.7</v>
      </c>
      <c r="G39" s="297">
        <f>SUM(G40)</f>
        <v>114.7</v>
      </c>
      <c r="H39" s="459">
        <f t="shared" si="0"/>
        <v>1</v>
      </c>
    </row>
    <row r="40" spans="1:8" s="37" customFormat="1" ht="30">
      <c r="A40" s="306"/>
      <c r="B40" s="301" t="s">
        <v>368</v>
      </c>
      <c r="C40" s="301"/>
      <c r="D40" s="293" t="s">
        <v>369</v>
      </c>
      <c r="E40" s="297">
        <f t="shared" si="4"/>
        <v>103.6</v>
      </c>
      <c r="F40" s="297">
        <f t="shared" si="4"/>
        <v>114.7</v>
      </c>
      <c r="G40" s="297">
        <f t="shared" si="4"/>
        <v>114.7</v>
      </c>
      <c r="H40" s="459">
        <f t="shared" si="0"/>
        <v>1</v>
      </c>
    </row>
    <row r="41" spans="1:8" s="37" customFormat="1" ht="30">
      <c r="A41" s="306"/>
      <c r="B41" s="302"/>
      <c r="C41" s="301" t="s">
        <v>205</v>
      </c>
      <c r="D41" s="293" t="s">
        <v>370</v>
      </c>
      <c r="E41" s="305">
        <v>103.6</v>
      </c>
      <c r="F41" s="305">
        <v>114.7</v>
      </c>
      <c r="G41" s="305">
        <v>114.7</v>
      </c>
      <c r="H41" s="459">
        <f t="shared" si="0"/>
        <v>1</v>
      </c>
    </row>
    <row r="42" spans="1:8" ht="15.75">
      <c r="A42" s="157" t="s">
        <v>70</v>
      </c>
      <c r="B42" s="318"/>
      <c r="C42" s="318"/>
      <c r="D42" s="319" t="s">
        <v>71</v>
      </c>
      <c r="E42" s="297">
        <f>SUM(E43)</f>
        <v>50</v>
      </c>
      <c r="F42" s="297">
        <f>SUM(F43)</f>
        <v>0</v>
      </c>
      <c r="G42" s="297">
        <f>SUM(G43)</f>
        <v>0</v>
      </c>
      <c r="H42" s="459" t="e">
        <f t="shared" si="0"/>
        <v>#DIV/0!</v>
      </c>
    </row>
    <row r="43" spans="1:8" s="37" customFormat="1" ht="15.75">
      <c r="A43" s="157"/>
      <c r="B43" s="301" t="s">
        <v>366</v>
      </c>
      <c r="C43" s="302"/>
      <c r="D43" s="303" t="s">
        <v>285</v>
      </c>
      <c r="E43" s="297">
        <f aca="true" t="shared" si="5" ref="E43:H45">SUM(E44)</f>
        <v>50</v>
      </c>
      <c r="F43" s="297">
        <f t="shared" si="5"/>
        <v>0</v>
      </c>
      <c r="G43" s="297">
        <f t="shared" si="5"/>
        <v>0</v>
      </c>
      <c r="H43" s="459" t="e">
        <f t="shared" si="0"/>
        <v>#DIV/0!</v>
      </c>
    </row>
    <row r="44" spans="1:8" s="37" customFormat="1" ht="45">
      <c r="A44" s="157"/>
      <c r="B44" s="301" t="s">
        <v>367</v>
      </c>
      <c r="C44" s="301"/>
      <c r="D44" s="303" t="s">
        <v>292</v>
      </c>
      <c r="E44" s="297">
        <f>SUM(E45)</f>
        <v>50</v>
      </c>
      <c r="F44" s="297">
        <f>SUM(F45)</f>
        <v>0</v>
      </c>
      <c r="G44" s="297">
        <f>SUM(G45)</f>
        <v>0</v>
      </c>
      <c r="H44" s="459" t="e">
        <f t="shared" si="0"/>
        <v>#DIV/0!</v>
      </c>
    </row>
    <row r="45" spans="1:8" s="37" customFormat="1" ht="15.75">
      <c r="A45" s="157"/>
      <c r="B45" s="306" t="s">
        <v>408</v>
      </c>
      <c r="C45" s="320"/>
      <c r="D45" s="312" t="s">
        <v>209</v>
      </c>
      <c r="E45" s="297">
        <f t="shared" si="5"/>
        <v>50</v>
      </c>
      <c r="F45" s="297">
        <f t="shared" si="5"/>
        <v>0</v>
      </c>
      <c r="G45" s="297">
        <f t="shared" si="5"/>
        <v>0</v>
      </c>
      <c r="H45" s="459" t="e">
        <f t="shared" si="0"/>
        <v>#DIV/0!</v>
      </c>
    </row>
    <row r="46" spans="1:8" s="37" customFormat="1" ht="15.75">
      <c r="A46" s="157"/>
      <c r="B46" s="320"/>
      <c r="C46" s="306" t="s">
        <v>206</v>
      </c>
      <c r="D46" s="307" t="s">
        <v>207</v>
      </c>
      <c r="E46" s="305">
        <v>50</v>
      </c>
      <c r="F46" s="305">
        <v>0</v>
      </c>
      <c r="G46" s="305">
        <v>0</v>
      </c>
      <c r="H46" s="459" t="e">
        <f t="shared" si="0"/>
        <v>#DIV/0!</v>
      </c>
    </row>
    <row r="47" spans="1:8" ht="15.75">
      <c r="A47" s="157" t="s">
        <v>124</v>
      </c>
      <c r="B47" s="318"/>
      <c r="C47" s="318"/>
      <c r="D47" s="319" t="s">
        <v>72</v>
      </c>
      <c r="E47" s="297">
        <f aca="true" t="shared" si="6" ref="E47:H48">SUM(E48)</f>
        <v>64.3</v>
      </c>
      <c r="F47" s="297">
        <f t="shared" si="6"/>
        <v>24.099999999999998</v>
      </c>
      <c r="G47" s="297">
        <f t="shared" si="6"/>
        <v>24.099999999999998</v>
      </c>
      <c r="H47" s="459">
        <f t="shared" si="0"/>
        <v>1</v>
      </c>
    </row>
    <row r="48" spans="1:8" s="37" customFormat="1" ht="15.75">
      <c r="A48" s="157"/>
      <c r="B48" s="301" t="s">
        <v>366</v>
      </c>
      <c r="C48" s="302"/>
      <c r="D48" s="303" t="s">
        <v>285</v>
      </c>
      <c r="E48" s="297">
        <f t="shared" si="6"/>
        <v>64.3</v>
      </c>
      <c r="F48" s="297">
        <f t="shared" si="6"/>
        <v>24.099999999999998</v>
      </c>
      <c r="G48" s="297">
        <f t="shared" si="6"/>
        <v>24.099999999999998</v>
      </c>
      <c r="H48" s="459">
        <f t="shared" si="0"/>
        <v>1</v>
      </c>
    </row>
    <row r="49" spans="1:8" s="37" customFormat="1" ht="45">
      <c r="A49" s="157"/>
      <c r="B49" s="301" t="s">
        <v>367</v>
      </c>
      <c r="C49" s="301"/>
      <c r="D49" s="303" t="s">
        <v>292</v>
      </c>
      <c r="E49" s="297">
        <f>SUM(E50,E54,E52)</f>
        <v>64.3</v>
      </c>
      <c r="F49" s="297">
        <f>SUM(F50,F54,F52)</f>
        <v>24.099999999999998</v>
      </c>
      <c r="G49" s="297">
        <f>SUM(G50,G54,G52)</f>
        <v>24.099999999999998</v>
      </c>
      <c r="H49" s="459">
        <f t="shared" si="0"/>
        <v>1</v>
      </c>
    </row>
    <row r="50" spans="1:8" s="37" customFormat="1" ht="30">
      <c r="A50" s="157"/>
      <c r="B50" s="306" t="s">
        <v>371</v>
      </c>
      <c r="C50" s="320"/>
      <c r="D50" s="312" t="s">
        <v>293</v>
      </c>
      <c r="E50" s="297">
        <f>SUM(E51)</f>
        <v>9.3</v>
      </c>
      <c r="F50" s="297">
        <f>SUM(F51)</f>
        <v>9.3</v>
      </c>
      <c r="G50" s="297">
        <f>SUM(G51)</f>
        <v>9.3</v>
      </c>
      <c r="H50" s="459">
        <f t="shared" si="0"/>
        <v>1</v>
      </c>
    </row>
    <row r="51" spans="1:8" s="37" customFormat="1" ht="15.75">
      <c r="A51" s="157"/>
      <c r="B51" s="320"/>
      <c r="C51" s="306" t="s">
        <v>206</v>
      </c>
      <c r="D51" s="312" t="s">
        <v>207</v>
      </c>
      <c r="E51" s="305">
        <v>9.3</v>
      </c>
      <c r="F51" s="305">
        <v>9.3</v>
      </c>
      <c r="G51" s="305">
        <v>9.3</v>
      </c>
      <c r="H51" s="459">
        <f t="shared" si="0"/>
        <v>1</v>
      </c>
    </row>
    <row r="52" spans="1:8" s="37" customFormat="1" ht="45">
      <c r="A52" s="157"/>
      <c r="B52" s="306" t="s">
        <v>373</v>
      </c>
      <c r="C52" s="320"/>
      <c r="D52" s="312" t="s">
        <v>16</v>
      </c>
      <c r="E52" s="297">
        <f>SUM(E53)</f>
        <v>50</v>
      </c>
      <c r="F52" s="297">
        <f>SUM(F53)</f>
        <v>4.7</v>
      </c>
      <c r="G52" s="297">
        <f>SUM(G53)</f>
        <v>4.7</v>
      </c>
      <c r="H52" s="459">
        <f t="shared" si="0"/>
        <v>1</v>
      </c>
    </row>
    <row r="53" spans="1:8" s="37" customFormat="1" ht="30">
      <c r="A53" s="157"/>
      <c r="B53" s="320"/>
      <c r="C53" s="306" t="s">
        <v>205</v>
      </c>
      <c r="D53" s="293" t="s">
        <v>370</v>
      </c>
      <c r="E53" s="305">
        <v>50</v>
      </c>
      <c r="F53" s="305">
        <v>4.7</v>
      </c>
      <c r="G53" s="305">
        <v>4.7</v>
      </c>
      <c r="H53" s="459">
        <f t="shared" si="0"/>
        <v>1</v>
      </c>
    </row>
    <row r="54" spans="1:8" s="37" customFormat="1" ht="30">
      <c r="A54" s="157"/>
      <c r="B54" s="301" t="s">
        <v>372</v>
      </c>
      <c r="C54" s="301"/>
      <c r="D54" s="293" t="s">
        <v>353</v>
      </c>
      <c r="E54" s="297">
        <f>SUM(E55)</f>
        <v>5</v>
      </c>
      <c r="F54" s="297">
        <f>SUM(F55)</f>
        <v>10.1</v>
      </c>
      <c r="G54" s="297">
        <f>SUM(G55)</f>
        <v>10.1</v>
      </c>
      <c r="H54" s="459">
        <f t="shared" si="0"/>
        <v>1</v>
      </c>
    </row>
    <row r="55" spans="1:8" s="37" customFormat="1" ht="30">
      <c r="A55" s="157"/>
      <c r="B55" s="301"/>
      <c r="C55" s="301" t="s">
        <v>205</v>
      </c>
      <c r="D55" s="293" t="s">
        <v>370</v>
      </c>
      <c r="E55" s="305">
        <v>5</v>
      </c>
      <c r="F55" s="305">
        <v>10.1</v>
      </c>
      <c r="G55" s="305">
        <v>10.1</v>
      </c>
      <c r="H55" s="459">
        <f t="shared" si="0"/>
        <v>1</v>
      </c>
    </row>
    <row r="56" spans="1:8" ht="15.75">
      <c r="A56" s="321" t="s">
        <v>102</v>
      </c>
      <c r="B56" s="322"/>
      <c r="C56" s="322"/>
      <c r="D56" s="323" t="s">
        <v>511</v>
      </c>
      <c r="E56" s="297">
        <f aca="true" t="shared" si="7" ref="E56:H57">SUM(E57)</f>
        <v>72.7</v>
      </c>
      <c r="F56" s="297">
        <f t="shared" si="7"/>
        <v>72.7</v>
      </c>
      <c r="G56" s="297">
        <f t="shared" si="7"/>
        <v>72.7</v>
      </c>
      <c r="H56" s="459">
        <f t="shared" si="0"/>
        <v>1</v>
      </c>
    </row>
    <row r="57" spans="1:8" ht="15.75">
      <c r="A57" s="157" t="s">
        <v>103</v>
      </c>
      <c r="B57" s="313"/>
      <c r="C57" s="313"/>
      <c r="D57" s="319" t="s">
        <v>104</v>
      </c>
      <c r="E57" s="297">
        <f t="shared" si="7"/>
        <v>72.7</v>
      </c>
      <c r="F57" s="297">
        <f t="shared" si="7"/>
        <v>72.7</v>
      </c>
      <c r="G57" s="297">
        <f t="shared" si="7"/>
        <v>72.7</v>
      </c>
      <c r="H57" s="459">
        <f t="shared" si="0"/>
        <v>1</v>
      </c>
    </row>
    <row r="58" spans="1:13" ht="25.5">
      <c r="A58" s="306"/>
      <c r="B58" s="301" t="s">
        <v>366</v>
      </c>
      <c r="C58" s="324"/>
      <c r="D58" s="325" t="s">
        <v>285</v>
      </c>
      <c r="E58" s="297">
        <f aca="true" t="shared" si="8" ref="E58:H59">SUM(E59)</f>
        <v>72.7</v>
      </c>
      <c r="F58" s="297">
        <f t="shared" si="8"/>
        <v>72.7</v>
      </c>
      <c r="G58" s="297">
        <f t="shared" si="8"/>
        <v>72.7</v>
      </c>
      <c r="H58" s="459">
        <f t="shared" si="0"/>
        <v>1</v>
      </c>
      <c r="M58" s="357" t="s">
        <v>510</v>
      </c>
    </row>
    <row r="59" spans="1:8" ht="45">
      <c r="A59" s="306"/>
      <c r="B59" s="301" t="s">
        <v>418</v>
      </c>
      <c r="C59" s="301"/>
      <c r="D59" s="303" t="s">
        <v>291</v>
      </c>
      <c r="E59" s="297">
        <f t="shared" si="8"/>
        <v>72.7</v>
      </c>
      <c r="F59" s="297">
        <f t="shared" si="8"/>
        <v>72.7</v>
      </c>
      <c r="G59" s="297">
        <f t="shared" si="8"/>
        <v>72.7</v>
      </c>
      <c r="H59" s="459">
        <f t="shared" si="0"/>
        <v>1</v>
      </c>
    </row>
    <row r="60" spans="1:8" ht="45">
      <c r="A60" s="308"/>
      <c r="B60" s="326" t="s">
        <v>420</v>
      </c>
      <c r="C60" s="324"/>
      <c r="D60" s="327" t="s">
        <v>210</v>
      </c>
      <c r="E60" s="297">
        <f>SUM(E61:E62)</f>
        <v>72.7</v>
      </c>
      <c r="F60" s="297">
        <f>SUM(F61:F62)</f>
        <v>72.7</v>
      </c>
      <c r="G60" s="297">
        <f>SUM(G61:G62)</f>
        <v>72.7</v>
      </c>
      <c r="H60" s="459">
        <f t="shared" si="0"/>
        <v>1</v>
      </c>
    </row>
    <row r="61" spans="1:8" ht="75">
      <c r="A61" s="301"/>
      <c r="B61" s="308"/>
      <c r="C61" s="306" t="s">
        <v>204</v>
      </c>
      <c r="D61" s="312" t="s">
        <v>287</v>
      </c>
      <c r="E61" s="305">
        <v>59.5</v>
      </c>
      <c r="F61" s="305">
        <v>60.6</v>
      </c>
      <c r="G61" s="305">
        <v>60.6</v>
      </c>
      <c r="H61" s="459">
        <f t="shared" si="0"/>
        <v>1</v>
      </c>
    </row>
    <row r="62" spans="1:8" ht="30">
      <c r="A62" s="301"/>
      <c r="B62" s="308"/>
      <c r="C62" s="306" t="s">
        <v>205</v>
      </c>
      <c r="D62" s="293" t="s">
        <v>370</v>
      </c>
      <c r="E62" s="305">
        <v>13.2</v>
      </c>
      <c r="F62" s="305">
        <v>12.1</v>
      </c>
      <c r="G62" s="305">
        <v>12.1</v>
      </c>
      <c r="H62" s="459">
        <f t="shared" si="0"/>
        <v>1</v>
      </c>
    </row>
    <row r="63" spans="1:8" ht="28.5">
      <c r="A63" s="321" t="s">
        <v>73</v>
      </c>
      <c r="B63" s="328"/>
      <c r="C63" s="328"/>
      <c r="D63" s="323" t="s">
        <v>512</v>
      </c>
      <c r="E63" s="297">
        <f>SUM(E64,E89,E101)</f>
        <v>300</v>
      </c>
      <c r="F63" s="297">
        <f>SUM(F64,F89,F101)</f>
        <v>352.7</v>
      </c>
      <c r="G63" s="297">
        <f>SUM(G64,G89,G101)</f>
        <v>351.7</v>
      </c>
      <c r="H63" s="459">
        <f t="shared" si="0"/>
        <v>0.9971647292316416</v>
      </c>
    </row>
    <row r="64" spans="1:8" ht="42.75">
      <c r="A64" s="308" t="s">
        <v>314</v>
      </c>
      <c r="B64" s="301"/>
      <c r="C64" s="301"/>
      <c r="D64" s="329" t="s">
        <v>315</v>
      </c>
      <c r="E64" s="297">
        <f>SUM(E65)</f>
        <v>30</v>
      </c>
      <c r="F64" s="297">
        <f>SUM(F65)</f>
        <v>11</v>
      </c>
      <c r="G64" s="297">
        <f>SUM(G65)</f>
        <v>10</v>
      </c>
      <c r="H64" s="459">
        <f t="shared" si="0"/>
        <v>0.9090909090909091</v>
      </c>
    </row>
    <row r="65" spans="1:8" ht="45">
      <c r="A65" s="306"/>
      <c r="B65" s="292" t="s">
        <v>374</v>
      </c>
      <c r="C65" s="292"/>
      <c r="D65" s="293" t="s">
        <v>316</v>
      </c>
      <c r="E65" s="297">
        <f>SUM(E66,E72)</f>
        <v>30</v>
      </c>
      <c r="F65" s="297">
        <f>SUM(F66,F72)</f>
        <v>11</v>
      </c>
      <c r="G65" s="297">
        <f>SUM(G66,G72)</f>
        <v>10</v>
      </c>
      <c r="H65" s="459">
        <f t="shared" si="0"/>
        <v>0.9090909090909091</v>
      </c>
    </row>
    <row r="66" spans="1:8" s="36" customFormat="1" ht="30" hidden="1">
      <c r="A66" s="306"/>
      <c r="B66" s="292" t="s">
        <v>377</v>
      </c>
      <c r="C66" s="292"/>
      <c r="D66" s="293" t="s">
        <v>378</v>
      </c>
      <c r="E66" s="297">
        <f>SUM(E67)</f>
        <v>0</v>
      </c>
      <c r="F66" s="297">
        <f>SUM(F67)</f>
        <v>0</v>
      </c>
      <c r="G66" s="297">
        <f>SUM(G67)</f>
        <v>0</v>
      </c>
      <c r="H66" s="459" t="e">
        <f t="shared" si="0"/>
        <v>#DIV/0!</v>
      </c>
    </row>
    <row r="67" spans="1:8" s="36" customFormat="1" ht="45" hidden="1">
      <c r="A67" s="306"/>
      <c r="B67" s="292" t="s">
        <v>379</v>
      </c>
      <c r="C67" s="292"/>
      <c r="D67" s="293" t="s">
        <v>380</v>
      </c>
      <c r="E67" s="297">
        <f>SUM(E68,E70)</f>
        <v>0</v>
      </c>
      <c r="F67" s="297">
        <f>SUM(F68,F70)</f>
        <v>0</v>
      </c>
      <c r="G67" s="297">
        <f>SUM(G68,G70)</f>
        <v>0</v>
      </c>
      <c r="H67" s="459" t="e">
        <f t="shared" si="0"/>
        <v>#DIV/0!</v>
      </c>
    </row>
    <row r="68" spans="1:8" s="36" customFormat="1" ht="75" hidden="1">
      <c r="A68" s="308"/>
      <c r="B68" s="292" t="s">
        <v>381</v>
      </c>
      <c r="C68" s="292"/>
      <c r="D68" s="293" t="s">
        <v>382</v>
      </c>
      <c r="E68" s="297">
        <f>SUM(E69)</f>
        <v>0</v>
      </c>
      <c r="F68" s="297">
        <f>SUM(F69)</f>
        <v>0</v>
      </c>
      <c r="G68" s="297">
        <f>SUM(G69)</f>
        <v>0</v>
      </c>
      <c r="H68" s="459" t="e">
        <f t="shared" si="0"/>
        <v>#DIV/0!</v>
      </c>
    </row>
    <row r="69" spans="1:8" ht="30" hidden="1">
      <c r="A69" s="301"/>
      <c r="B69" s="292"/>
      <c r="C69" s="292" t="s">
        <v>205</v>
      </c>
      <c r="D69" s="293" t="s">
        <v>370</v>
      </c>
      <c r="E69" s="305">
        <v>0</v>
      </c>
      <c r="F69" s="305">
        <v>0</v>
      </c>
      <c r="G69" s="305">
        <v>0</v>
      </c>
      <c r="H69" s="459" t="e">
        <f t="shared" si="0"/>
        <v>#DIV/0!</v>
      </c>
    </row>
    <row r="70" spans="1:8" s="36" customFormat="1" ht="30" hidden="1">
      <c r="A70" s="308"/>
      <c r="B70" s="292" t="s">
        <v>383</v>
      </c>
      <c r="C70" s="292"/>
      <c r="D70" s="293" t="s">
        <v>384</v>
      </c>
      <c r="E70" s="297">
        <f>SUM(E71)</f>
        <v>0</v>
      </c>
      <c r="F70" s="297">
        <f>SUM(F71)</f>
        <v>0</v>
      </c>
      <c r="G70" s="297">
        <f>SUM(G71)</f>
        <v>0</v>
      </c>
      <c r="H70" s="459" t="e">
        <f t="shared" si="0"/>
        <v>#DIV/0!</v>
      </c>
    </row>
    <row r="71" spans="1:8" ht="30" hidden="1">
      <c r="A71" s="301"/>
      <c r="B71" s="292"/>
      <c r="C71" s="292" t="s">
        <v>205</v>
      </c>
      <c r="D71" s="293" t="s">
        <v>370</v>
      </c>
      <c r="E71" s="305">
        <v>0</v>
      </c>
      <c r="F71" s="305">
        <v>0</v>
      </c>
      <c r="G71" s="305">
        <v>0</v>
      </c>
      <c r="H71" s="459" t="e">
        <f t="shared" si="0"/>
        <v>#DIV/0!</v>
      </c>
    </row>
    <row r="72" spans="1:8" ht="75">
      <c r="A72" s="301"/>
      <c r="B72" s="326" t="s">
        <v>375</v>
      </c>
      <c r="C72" s="326"/>
      <c r="D72" s="325" t="s">
        <v>376</v>
      </c>
      <c r="E72" s="297">
        <f>SUM(E73,E80)</f>
        <v>30</v>
      </c>
      <c r="F72" s="297">
        <f>SUM(F73,F80)</f>
        <v>11</v>
      </c>
      <c r="G72" s="297">
        <f>SUM(G73,G80)</f>
        <v>10</v>
      </c>
      <c r="H72" s="459">
        <f t="shared" si="0"/>
        <v>0.9090909090909091</v>
      </c>
    </row>
    <row r="73" spans="1:8" ht="75">
      <c r="A73" s="301"/>
      <c r="B73" s="330" t="s">
        <v>385</v>
      </c>
      <c r="C73" s="330"/>
      <c r="D73" s="331" t="s">
        <v>386</v>
      </c>
      <c r="E73" s="297">
        <f>SUM(E74,E76,E78)</f>
        <v>20</v>
      </c>
      <c r="F73" s="297">
        <f>SUM(F74,F76,F78)</f>
        <v>11</v>
      </c>
      <c r="G73" s="297">
        <f>SUM(G74,G76,G78)</f>
        <v>10</v>
      </c>
      <c r="H73" s="459">
        <f t="shared" si="0"/>
        <v>0.9090909090909091</v>
      </c>
    </row>
    <row r="74" spans="1:8" ht="45">
      <c r="A74" s="301"/>
      <c r="B74" s="330" t="s">
        <v>387</v>
      </c>
      <c r="C74" s="330"/>
      <c r="D74" s="331" t="s">
        <v>388</v>
      </c>
      <c r="E74" s="297">
        <f>SUM(E75)</f>
        <v>12</v>
      </c>
      <c r="F74" s="297">
        <f>SUM(F75)</f>
        <v>10</v>
      </c>
      <c r="G74" s="297">
        <f>SUM(G75)</f>
        <v>10</v>
      </c>
      <c r="H74" s="459">
        <f t="shared" si="0"/>
        <v>1</v>
      </c>
    </row>
    <row r="75" spans="1:8" ht="30">
      <c r="A75" s="301"/>
      <c r="B75" s="330"/>
      <c r="C75" s="330" t="s">
        <v>205</v>
      </c>
      <c r="D75" s="293" t="s">
        <v>370</v>
      </c>
      <c r="E75" s="305">
        <v>12</v>
      </c>
      <c r="F75" s="305">
        <v>10</v>
      </c>
      <c r="G75" s="305">
        <v>10</v>
      </c>
      <c r="H75" s="459">
        <f t="shared" si="0"/>
        <v>1</v>
      </c>
    </row>
    <row r="76" spans="1:8" ht="30">
      <c r="A76" s="301"/>
      <c r="B76" s="330" t="s">
        <v>389</v>
      </c>
      <c r="C76" s="330"/>
      <c r="D76" s="331" t="s">
        <v>390</v>
      </c>
      <c r="E76" s="297">
        <f>SUM(E77)</f>
        <v>1</v>
      </c>
      <c r="F76" s="297">
        <f>SUM(F77)</f>
        <v>1</v>
      </c>
      <c r="G76" s="297">
        <f>SUM(G77)</f>
        <v>0</v>
      </c>
      <c r="H76" s="459">
        <f aca="true" t="shared" si="9" ref="H76:H139">G76/F76</f>
        <v>0</v>
      </c>
    </row>
    <row r="77" spans="1:8" ht="30">
      <c r="A77" s="301"/>
      <c r="B77" s="330"/>
      <c r="C77" s="330" t="s">
        <v>205</v>
      </c>
      <c r="D77" s="293" t="s">
        <v>370</v>
      </c>
      <c r="E77" s="305">
        <v>1</v>
      </c>
      <c r="F77" s="305">
        <v>1</v>
      </c>
      <c r="G77" s="305">
        <v>0</v>
      </c>
      <c r="H77" s="459">
        <f t="shared" si="9"/>
        <v>0</v>
      </c>
    </row>
    <row r="78" spans="1:8" ht="60">
      <c r="A78" s="301"/>
      <c r="B78" s="330" t="s">
        <v>391</v>
      </c>
      <c r="C78" s="330"/>
      <c r="D78" s="331" t="s">
        <v>392</v>
      </c>
      <c r="E78" s="297">
        <f>SUM(E79)</f>
        <v>7</v>
      </c>
      <c r="F78" s="297">
        <f>SUM(F79)</f>
        <v>0</v>
      </c>
      <c r="G78" s="297">
        <f>SUM(G79)</f>
        <v>0</v>
      </c>
      <c r="H78" s="459" t="e">
        <f t="shared" si="9"/>
        <v>#DIV/0!</v>
      </c>
    </row>
    <row r="79" spans="1:8" ht="30">
      <c r="A79" s="301"/>
      <c r="B79" s="330"/>
      <c r="C79" s="330" t="s">
        <v>205</v>
      </c>
      <c r="D79" s="293" t="s">
        <v>370</v>
      </c>
      <c r="E79" s="305">
        <v>7</v>
      </c>
      <c r="F79" s="305">
        <v>0</v>
      </c>
      <c r="G79" s="305">
        <v>0</v>
      </c>
      <c r="H79" s="459" t="e">
        <f t="shared" si="9"/>
        <v>#DIV/0!</v>
      </c>
    </row>
    <row r="80" spans="1:8" ht="60">
      <c r="A80" s="301"/>
      <c r="B80" s="292" t="s">
        <v>393</v>
      </c>
      <c r="C80" s="292"/>
      <c r="D80" s="293" t="s">
        <v>394</v>
      </c>
      <c r="E80" s="297">
        <f>SUM(E87,E85,E83,E81)</f>
        <v>10</v>
      </c>
      <c r="F80" s="297">
        <f>SUM(F87,F85,F83,F81)</f>
        <v>0</v>
      </c>
      <c r="G80" s="297">
        <f>SUM(G87,G85,G83,G81)</f>
        <v>0</v>
      </c>
      <c r="H80" s="459" t="e">
        <f t="shared" si="9"/>
        <v>#DIV/0!</v>
      </c>
    </row>
    <row r="81" spans="1:8" ht="30">
      <c r="A81" s="301"/>
      <c r="B81" s="330" t="s">
        <v>395</v>
      </c>
      <c r="C81" s="292"/>
      <c r="D81" s="293" t="s">
        <v>396</v>
      </c>
      <c r="E81" s="297">
        <f>SUM(E82)</f>
        <v>1</v>
      </c>
      <c r="F81" s="297">
        <f>SUM(F82)</f>
        <v>0</v>
      </c>
      <c r="G81" s="297">
        <f>SUM(G82)</f>
        <v>0</v>
      </c>
      <c r="H81" s="459" t="e">
        <f t="shared" si="9"/>
        <v>#DIV/0!</v>
      </c>
    </row>
    <row r="82" spans="1:8" ht="30">
      <c r="A82" s="301"/>
      <c r="B82" s="292"/>
      <c r="C82" s="292" t="s">
        <v>205</v>
      </c>
      <c r="D82" s="293" t="s">
        <v>370</v>
      </c>
      <c r="E82" s="305">
        <v>1</v>
      </c>
      <c r="F82" s="305">
        <v>0</v>
      </c>
      <c r="G82" s="305">
        <v>0</v>
      </c>
      <c r="H82" s="459" t="e">
        <f t="shared" si="9"/>
        <v>#DIV/0!</v>
      </c>
    </row>
    <row r="83" spans="1:8" ht="45">
      <c r="A83" s="301"/>
      <c r="B83" s="330" t="s">
        <v>397</v>
      </c>
      <c r="C83" s="292"/>
      <c r="D83" s="293" t="s">
        <v>398</v>
      </c>
      <c r="E83" s="297">
        <f>SUM(E84)</f>
        <v>1</v>
      </c>
      <c r="F83" s="297">
        <f>SUM(F84)</f>
        <v>0</v>
      </c>
      <c r="G83" s="297">
        <f>SUM(G84)</f>
        <v>0</v>
      </c>
      <c r="H83" s="459" t="e">
        <f t="shared" si="9"/>
        <v>#DIV/0!</v>
      </c>
    </row>
    <row r="84" spans="1:8" ht="30">
      <c r="A84" s="301"/>
      <c r="B84" s="292"/>
      <c r="C84" s="292" t="s">
        <v>205</v>
      </c>
      <c r="D84" s="293" t="s">
        <v>370</v>
      </c>
      <c r="E84" s="305">
        <v>1</v>
      </c>
      <c r="F84" s="305">
        <v>0</v>
      </c>
      <c r="G84" s="305">
        <v>0</v>
      </c>
      <c r="H84" s="459" t="e">
        <f t="shared" si="9"/>
        <v>#DIV/0!</v>
      </c>
    </row>
    <row r="85" spans="1:8" ht="60">
      <c r="A85" s="301"/>
      <c r="B85" s="330" t="s">
        <v>399</v>
      </c>
      <c r="C85" s="292"/>
      <c r="D85" s="293" t="s">
        <v>400</v>
      </c>
      <c r="E85" s="297">
        <f>SUM(E86)</f>
        <v>7</v>
      </c>
      <c r="F85" s="297">
        <f>SUM(F86)</f>
        <v>0</v>
      </c>
      <c r="G85" s="297">
        <f>SUM(G86)</f>
        <v>0</v>
      </c>
      <c r="H85" s="459" t="e">
        <f t="shared" si="9"/>
        <v>#DIV/0!</v>
      </c>
    </row>
    <row r="86" spans="1:8" ht="30">
      <c r="A86" s="301"/>
      <c r="B86" s="292"/>
      <c r="C86" s="292" t="s">
        <v>205</v>
      </c>
      <c r="D86" s="293" t="s">
        <v>370</v>
      </c>
      <c r="E86" s="305">
        <v>7</v>
      </c>
      <c r="F86" s="305">
        <v>0</v>
      </c>
      <c r="G86" s="305">
        <v>0</v>
      </c>
      <c r="H86" s="459" t="e">
        <f t="shared" si="9"/>
        <v>#DIV/0!</v>
      </c>
    </row>
    <row r="87" spans="1:8" s="36" customFormat="1" ht="60">
      <c r="A87" s="308"/>
      <c r="B87" s="330" t="s">
        <v>401</v>
      </c>
      <c r="C87" s="292"/>
      <c r="D87" s="293" t="s">
        <v>317</v>
      </c>
      <c r="E87" s="297">
        <f>SUM(E88)</f>
        <v>1</v>
      </c>
      <c r="F87" s="297">
        <f>SUM(F88)</f>
        <v>0</v>
      </c>
      <c r="G87" s="297">
        <f>SUM(G88)</f>
        <v>0</v>
      </c>
      <c r="H87" s="459" t="e">
        <f t="shared" si="9"/>
        <v>#DIV/0!</v>
      </c>
    </row>
    <row r="88" spans="1:8" ht="30">
      <c r="A88" s="301"/>
      <c r="B88" s="292"/>
      <c r="C88" s="292" t="s">
        <v>205</v>
      </c>
      <c r="D88" s="293" t="s">
        <v>370</v>
      </c>
      <c r="E88" s="305">
        <v>1</v>
      </c>
      <c r="F88" s="305">
        <v>0</v>
      </c>
      <c r="G88" s="305">
        <v>0</v>
      </c>
      <c r="H88" s="459" t="e">
        <f t="shared" si="9"/>
        <v>#DIV/0!</v>
      </c>
    </row>
    <row r="89" spans="1:8" ht="15.75">
      <c r="A89" s="332" t="s">
        <v>68</v>
      </c>
      <c r="B89" s="333"/>
      <c r="C89" s="333"/>
      <c r="D89" s="334" t="s">
        <v>69</v>
      </c>
      <c r="E89" s="297">
        <f aca="true" t="shared" si="10" ref="E89:H91">SUM(E90)</f>
        <v>260</v>
      </c>
      <c r="F89" s="297">
        <f t="shared" si="10"/>
        <v>331.7</v>
      </c>
      <c r="G89" s="297">
        <f t="shared" si="10"/>
        <v>331.7</v>
      </c>
      <c r="H89" s="459">
        <f t="shared" si="9"/>
        <v>1</v>
      </c>
    </row>
    <row r="90" spans="1:8" ht="45">
      <c r="A90" s="306"/>
      <c r="B90" s="292" t="s">
        <v>374</v>
      </c>
      <c r="C90" s="292"/>
      <c r="D90" s="293" t="s">
        <v>316</v>
      </c>
      <c r="E90" s="297">
        <f t="shared" si="10"/>
        <v>260</v>
      </c>
      <c r="F90" s="297">
        <f t="shared" si="10"/>
        <v>331.7</v>
      </c>
      <c r="G90" s="297">
        <f t="shared" si="10"/>
        <v>331.7</v>
      </c>
      <c r="H90" s="459">
        <f t="shared" si="9"/>
        <v>1</v>
      </c>
    </row>
    <row r="91" spans="1:8" s="36" customFormat="1" ht="30">
      <c r="A91" s="306"/>
      <c r="B91" s="292" t="s">
        <v>377</v>
      </c>
      <c r="C91" s="292"/>
      <c r="D91" s="293" t="s">
        <v>378</v>
      </c>
      <c r="E91" s="297">
        <f t="shared" si="10"/>
        <v>260</v>
      </c>
      <c r="F91" s="297">
        <f t="shared" si="10"/>
        <v>331.7</v>
      </c>
      <c r="G91" s="297">
        <f t="shared" si="10"/>
        <v>331.7</v>
      </c>
      <c r="H91" s="459">
        <f t="shared" si="9"/>
        <v>1</v>
      </c>
    </row>
    <row r="92" spans="1:8" s="36" customFormat="1" ht="45">
      <c r="A92" s="306"/>
      <c r="B92" s="292" t="s">
        <v>379</v>
      </c>
      <c r="C92" s="292"/>
      <c r="D92" s="293" t="s">
        <v>380</v>
      </c>
      <c r="E92" s="297">
        <f>SUM(E93,E95,E97,E99)</f>
        <v>260</v>
      </c>
      <c r="F92" s="297">
        <f>SUM(F93,F95,F97,F99)</f>
        <v>331.7</v>
      </c>
      <c r="G92" s="297">
        <f>SUM(G93,G95,G97,G99)</f>
        <v>331.7</v>
      </c>
      <c r="H92" s="459">
        <f t="shared" si="9"/>
        <v>1</v>
      </c>
    </row>
    <row r="93" spans="1:8" s="36" customFormat="1" ht="75">
      <c r="A93" s="308"/>
      <c r="B93" s="292" t="s">
        <v>381</v>
      </c>
      <c r="C93" s="292"/>
      <c r="D93" s="293" t="s">
        <v>382</v>
      </c>
      <c r="E93" s="297">
        <f>SUM(E94)</f>
        <v>250</v>
      </c>
      <c r="F93" s="297">
        <f>SUM(F94)</f>
        <v>162.8</v>
      </c>
      <c r="G93" s="297">
        <f>SUM(G94)</f>
        <v>162.8</v>
      </c>
      <c r="H93" s="459">
        <f t="shared" si="9"/>
        <v>1</v>
      </c>
    </row>
    <row r="94" spans="1:8" ht="30">
      <c r="A94" s="301"/>
      <c r="B94" s="292"/>
      <c r="C94" s="292" t="s">
        <v>205</v>
      </c>
      <c r="D94" s="293" t="s">
        <v>370</v>
      </c>
      <c r="E94" s="305">
        <v>250</v>
      </c>
      <c r="F94" s="305">
        <v>162.8</v>
      </c>
      <c r="G94" s="305">
        <v>162.8</v>
      </c>
      <c r="H94" s="459">
        <f t="shared" si="9"/>
        <v>1</v>
      </c>
    </row>
    <row r="95" spans="1:8" s="36" customFormat="1" ht="30">
      <c r="A95" s="308"/>
      <c r="B95" s="292" t="s">
        <v>383</v>
      </c>
      <c r="C95" s="292"/>
      <c r="D95" s="293" t="s">
        <v>384</v>
      </c>
      <c r="E95" s="297">
        <f>SUM(E96)</f>
        <v>10</v>
      </c>
      <c r="F95" s="297">
        <f>SUM(F96)</f>
        <v>0</v>
      </c>
      <c r="G95" s="297">
        <f>SUM(G96)</f>
        <v>0</v>
      </c>
      <c r="H95" s="459" t="e">
        <f t="shared" si="9"/>
        <v>#DIV/0!</v>
      </c>
    </row>
    <row r="96" spans="1:8" ht="30">
      <c r="A96" s="301"/>
      <c r="B96" s="292"/>
      <c r="C96" s="292" t="s">
        <v>205</v>
      </c>
      <c r="D96" s="293" t="s">
        <v>370</v>
      </c>
      <c r="E96" s="305">
        <v>10</v>
      </c>
      <c r="F96" s="305">
        <v>0</v>
      </c>
      <c r="G96" s="305">
        <v>0</v>
      </c>
      <c r="H96" s="459" t="e">
        <f t="shared" si="9"/>
        <v>#DIV/0!</v>
      </c>
    </row>
    <row r="97" spans="1:8" s="36" customFormat="1" ht="15.75">
      <c r="A97" s="308"/>
      <c r="B97" s="292" t="s">
        <v>567</v>
      </c>
      <c r="C97" s="292"/>
      <c r="D97" s="293" t="s">
        <v>568</v>
      </c>
      <c r="E97" s="297">
        <f>SUM(E98)</f>
        <v>0</v>
      </c>
      <c r="F97" s="297">
        <f>SUM(F98)</f>
        <v>99.7</v>
      </c>
      <c r="G97" s="297">
        <f>SUM(G98)</f>
        <v>99.7</v>
      </c>
      <c r="H97" s="459">
        <f t="shared" si="9"/>
        <v>1</v>
      </c>
    </row>
    <row r="98" spans="1:8" ht="30">
      <c r="A98" s="301"/>
      <c r="B98" s="292"/>
      <c r="C98" s="292" t="s">
        <v>205</v>
      </c>
      <c r="D98" s="293" t="s">
        <v>370</v>
      </c>
      <c r="E98" s="305">
        <v>0</v>
      </c>
      <c r="F98" s="305">
        <v>99.7</v>
      </c>
      <c r="G98" s="305">
        <v>99.7</v>
      </c>
      <c r="H98" s="459">
        <f t="shared" si="9"/>
        <v>1</v>
      </c>
    </row>
    <row r="99" spans="1:8" s="36" customFormat="1" ht="15.75">
      <c r="A99" s="308"/>
      <c r="B99" s="330" t="s">
        <v>569</v>
      </c>
      <c r="C99" s="330"/>
      <c r="D99" s="331" t="s">
        <v>570</v>
      </c>
      <c r="E99" s="297">
        <f>SUM(E100)</f>
        <v>0</v>
      </c>
      <c r="F99" s="297">
        <f>SUM(F100)</f>
        <v>69.2</v>
      </c>
      <c r="G99" s="297">
        <f>SUM(G100)</f>
        <v>69.2</v>
      </c>
      <c r="H99" s="459">
        <f t="shared" si="9"/>
        <v>1</v>
      </c>
    </row>
    <row r="100" spans="1:8" ht="30">
      <c r="A100" s="301"/>
      <c r="B100" s="292"/>
      <c r="C100" s="292" t="s">
        <v>205</v>
      </c>
      <c r="D100" s="293" t="s">
        <v>370</v>
      </c>
      <c r="E100" s="305">
        <v>0</v>
      </c>
      <c r="F100" s="305">
        <v>69.2</v>
      </c>
      <c r="G100" s="305">
        <v>69.2</v>
      </c>
      <c r="H100" s="459">
        <f t="shared" si="9"/>
        <v>1</v>
      </c>
    </row>
    <row r="101" spans="1:8" ht="42.75">
      <c r="A101" s="308" t="s">
        <v>318</v>
      </c>
      <c r="B101" s="292"/>
      <c r="C101" s="335"/>
      <c r="D101" s="336" t="s">
        <v>319</v>
      </c>
      <c r="E101" s="297">
        <f aca="true" t="shared" si="11" ref="E101:H105">SUM(E102)</f>
        <v>10</v>
      </c>
      <c r="F101" s="297">
        <f t="shared" si="11"/>
        <v>10</v>
      </c>
      <c r="G101" s="297">
        <f t="shared" si="11"/>
        <v>10</v>
      </c>
      <c r="H101" s="459">
        <f t="shared" si="9"/>
        <v>1</v>
      </c>
    </row>
    <row r="102" spans="1:8" ht="42.75">
      <c r="A102" s="306"/>
      <c r="B102" s="292" t="s">
        <v>374</v>
      </c>
      <c r="C102" s="179"/>
      <c r="D102" s="329" t="s">
        <v>316</v>
      </c>
      <c r="E102" s="297">
        <f t="shared" si="11"/>
        <v>10</v>
      </c>
      <c r="F102" s="297">
        <f t="shared" si="11"/>
        <v>10</v>
      </c>
      <c r="G102" s="297">
        <f t="shared" si="11"/>
        <v>10</v>
      </c>
      <c r="H102" s="459">
        <f t="shared" si="9"/>
        <v>1</v>
      </c>
    </row>
    <row r="103" spans="1:8" s="36" customFormat="1" ht="45">
      <c r="A103" s="306"/>
      <c r="B103" s="292" t="s">
        <v>402</v>
      </c>
      <c r="C103" s="292"/>
      <c r="D103" s="293" t="s">
        <v>404</v>
      </c>
      <c r="E103" s="297">
        <f t="shared" si="11"/>
        <v>10</v>
      </c>
      <c r="F103" s="297">
        <f t="shared" si="11"/>
        <v>10</v>
      </c>
      <c r="G103" s="297">
        <f t="shared" si="11"/>
        <v>10</v>
      </c>
      <c r="H103" s="459">
        <f t="shared" si="9"/>
        <v>1</v>
      </c>
    </row>
    <row r="104" spans="1:8" s="36" customFormat="1" ht="75">
      <c r="A104" s="308"/>
      <c r="B104" s="292" t="s">
        <v>403</v>
      </c>
      <c r="C104" s="292"/>
      <c r="D104" s="293" t="s">
        <v>405</v>
      </c>
      <c r="E104" s="297">
        <f>SUM(E105)</f>
        <v>10</v>
      </c>
      <c r="F104" s="297">
        <f t="shared" si="11"/>
        <v>10</v>
      </c>
      <c r="G104" s="297">
        <f t="shared" si="11"/>
        <v>10</v>
      </c>
      <c r="H104" s="459">
        <f t="shared" si="9"/>
        <v>1</v>
      </c>
    </row>
    <row r="105" spans="1:8" s="36" customFormat="1" ht="60">
      <c r="A105" s="308"/>
      <c r="B105" s="292" t="s">
        <v>406</v>
      </c>
      <c r="C105" s="292"/>
      <c r="D105" s="293" t="s">
        <v>407</v>
      </c>
      <c r="E105" s="297">
        <f>SUM(E106)</f>
        <v>10</v>
      </c>
      <c r="F105" s="297">
        <f t="shared" si="11"/>
        <v>10</v>
      </c>
      <c r="G105" s="297">
        <f t="shared" si="11"/>
        <v>10</v>
      </c>
      <c r="H105" s="459">
        <f t="shared" si="9"/>
        <v>1</v>
      </c>
    </row>
    <row r="106" spans="1:8" ht="30">
      <c r="A106" s="301"/>
      <c r="B106" s="292"/>
      <c r="C106" s="292" t="s">
        <v>205</v>
      </c>
      <c r="D106" s="293" t="s">
        <v>370</v>
      </c>
      <c r="E106" s="305">
        <v>10</v>
      </c>
      <c r="F106" s="305">
        <v>10</v>
      </c>
      <c r="G106" s="305">
        <v>10</v>
      </c>
      <c r="H106" s="459">
        <f t="shared" si="9"/>
        <v>1</v>
      </c>
    </row>
    <row r="107" spans="1:8" s="36" customFormat="1" ht="15.75">
      <c r="A107" s="308" t="s">
        <v>74</v>
      </c>
      <c r="B107" s="337"/>
      <c r="C107" s="338"/>
      <c r="D107" s="339" t="s">
        <v>513</v>
      </c>
      <c r="E107" s="297">
        <f>SUM(E108,E140)</f>
        <v>1553.7</v>
      </c>
      <c r="F107" s="297">
        <f>SUM(F108,F140)</f>
        <v>2206.6</v>
      </c>
      <c r="G107" s="297">
        <f>SUM(G108,G140)</f>
        <v>2098.8</v>
      </c>
      <c r="H107" s="459">
        <f t="shared" si="9"/>
        <v>0.951146560319043</v>
      </c>
    </row>
    <row r="108" spans="1:8" s="36" customFormat="1" ht="15.75">
      <c r="A108" s="308" t="s">
        <v>65</v>
      </c>
      <c r="B108" s="337"/>
      <c r="C108" s="338"/>
      <c r="D108" s="339" t="s">
        <v>294</v>
      </c>
      <c r="E108" s="297">
        <f>SUM(E109,E123)</f>
        <v>1420.3</v>
      </c>
      <c r="F108" s="297">
        <f>SUM(F109,F123)</f>
        <v>2040.6</v>
      </c>
      <c r="G108" s="297">
        <f>SUM(G109,G123)</f>
        <v>1932.8000000000002</v>
      </c>
      <c r="H108" s="459">
        <f t="shared" si="9"/>
        <v>0.9471724002744292</v>
      </c>
    </row>
    <row r="109" spans="1:8" s="36" customFormat="1" ht="57">
      <c r="A109" s="308"/>
      <c r="B109" s="301" t="s">
        <v>533</v>
      </c>
      <c r="C109" s="302"/>
      <c r="D109" s="329" t="s">
        <v>537</v>
      </c>
      <c r="E109" s="297">
        <f>SUM(E110)</f>
        <v>1230.3</v>
      </c>
      <c r="F109" s="297">
        <f>SUM(F110)</f>
        <v>1630.1999999999998</v>
      </c>
      <c r="G109" s="297">
        <f>SUM(G110)</f>
        <v>1522.4</v>
      </c>
      <c r="H109" s="459">
        <f t="shared" si="9"/>
        <v>0.9338731443994603</v>
      </c>
    </row>
    <row r="110" spans="1:8" s="36" customFormat="1" ht="45">
      <c r="A110" s="340"/>
      <c r="B110" s="301" t="s">
        <v>534</v>
      </c>
      <c r="C110" s="301"/>
      <c r="D110" s="293" t="s">
        <v>538</v>
      </c>
      <c r="E110" s="297">
        <f>SUM(E111,E120)</f>
        <v>1230.3</v>
      </c>
      <c r="F110" s="297">
        <f>SUM(F111,F120)</f>
        <v>1630.1999999999998</v>
      </c>
      <c r="G110" s="297">
        <f>SUM(G111,G120)</f>
        <v>1522.4</v>
      </c>
      <c r="H110" s="459">
        <f t="shared" si="9"/>
        <v>0.9338731443994603</v>
      </c>
    </row>
    <row r="111" spans="1:8" s="36" customFormat="1" ht="30">
      <c r="A111" s="340"/>
      <c r="B111" s="301" t="s">
        <v>535</v>
      </c>
      <c r="C111" s="301"/>
      <c r="D111" s="293" t="s">
        <v>539</v>
      </c>
      <c r="E111" s="297">
        <f>SUM(E112,E114,E116,E118)</f>
        <v>840</v>
      </c>
      <c r="F111" s="297">
        <f>SUM(F112,F114,F116,F118)</f>
        <v>814.8</v>
      </c>
      <c r="G111" s="297">
        <f>SUM(G112,G114,G116,G118)</f>
        <v>774.4</v>
      </c>
      <c r="H111" s="459">
        <f t="shared" si="9"/>
        <v>0.9504172803141876</v>
      </c>
    </row>
    <row r="112" spans="1:8" s="36" customFormat="1" ht="15.75">
      <c r="A112" s="341"/>
      <c r="B112" s="301" t="s">
        <v>536</v>
      </c>
      <c r="C112" s="301"/>
      <c r="D112" s="293" t="s">
        <v>540</v>
      </c>
      <c r="E112" s="297">
        <f>SUM(E113)</f>
        <v>590</v>
      </c>
      <c r="F112" s="297">
        <f>SUM(F113)</f>
        <v>563.8</v>
      </c>
      <c r="G112" s="297">
        <f>SUM(G113)</f>
        <v>523.8</v>
      </c>
      <c r="H112" s="459">
        <f t="shared" si="9"/>
        <v>0.9290528556225612</v>
      </c>
    </row>
    <row r="113" spans="1:8" s="36" customFormat="1" ht="30">
      <c r="A113" s="301"/>
      <c r="B113" s="301"/>
      <c r="C113" s="301" t="s">
        <v>205</v>
      </c>
      <c r="D113" s="293" t="s">
        <v>370</v>
      </c>
      <c r="E113" s="305">
        <v>590</v>
      </c>
      <c r="F113" s="305">
        <v>563.8</v>
      </c>
      <c r="G113" s="305">
        <v>523.8</v>
      </c>
      <c r="H113" s="459">
        <f t="shared" si="9"/>
        <v>0.9290528556225612</v>
      </c>
    </row>
    <row r="114" spans="1:8" ht="15.75">
      <c r="A114" s="308"/>
      <c r="B114" s="301" t="s">
        <v>541</v>
      </c>
      <c r="C114" s="301"/>
      <c r="D114" s="293" t="s">
        <v>542</v>
      </c>
      <c r="E114" s="297">
        <f>SUM(E115)</f>
        <v>50</v>
      </c>
      <c r="F114" s="297">
        <f>SUM(F115)</f>
        <v>21</v>
      </c>
      <c r="G114" s="297">
        <f>SUM(G115)</f>
        <v>21</v>
      </c>
      <c r="H114" s="459">
        <f t="shared" si="9"/>
        <v>1</v>
      </c>
    </row>
    <row r="115" spans="1:8" ht="30">
      <c r="A115" s="301"/>
      <c r="B115" s="301"/>
      <c r="C115" s="301" t="s">
        <v>205</v>
      </c>
      <c r="D115" s="293" t="s">
        <v>370</v>
      </c>
      <c r="E115" s="305">
        <v>50</v>
      </c>
      <c r="F115" s="305">
        <v>21</v>
      </c>
      <c r="G115" s="305">
        <v>21</v>
      </c>
      <c r="H115" s="459">
        <f t="shared" si="9"/>
        <v>1</v>
      </c>
    </row>
    <row r="116" spans="1:8" ht="15.75">
      <c r="A116" s="308"/>
      <c r="B116" s="301" t="s">
        <v>543</v>
      </c>
      <c r="C116" s="301"/>
      <c r="D116" s="293" t="s">
        <v>544</v>
      </c>
      <c r="E116" s="297">
        <f>SUM(E117)</f>
        <v>200</v>
      </c>
      <c r="F116" s="297">
        <f>SUM(F117)</f>
        <v>30</v>
      </c>
      <c r="G116" s="297">
        <f>SUM(G117)</f>
        <v>30</v>
      </c>
      <c r="H116" s="459">
        <f t="shared" si="9"/>
        <v>1</v>
      </c>
    </row>
    <row r="117" spans="1:8" ht="30">
      <c r="A117" s="301"/>
      <c r="B117" s="301"/>
      <c r="C117" s="301" t="s">
        <v>205</v>
      </c>
      <c r="D117" s="293" t="s">
        <v>370</v>
      </c>
      <c r="E117" s="305">
        <v>200</v>
      </c>
      <c r="F117" s="305">
        <v>30</v>
      </c>
      <c r="G117" s="305">
        <v>30</v>
      </c>
      <c r="H117" s="459">
        <f t="shared" si="9"/>
        <v>1</v>
      </c>
    </row>
    <row r="118" spans="1:8" ht="30">
      <c r="A118" s="308"/>
      <c r="B118" s="301" t="s">
        <v>571</v>
      </c>
      <c r="C118" s="301"/>
      <c r="D118" s="293" t="s">
        <v>572</v>
      </c>
      <c r="E118" s="297">
        <f>SUM(E119)</f>
        <v>0</v>
      </c>
      <c r="F118" s="297">
        <f>SUM(F119)</f>
        <v>200</v>
      </c>
      <c r="G118" s="297">
        <f>SUM(G119)</f>
        <v>199.6</v>
      </c>
      <c r="H118" s="459">
        <f t="shared" si="9"/>
        <v>0.998</v>
      </c>
    </row>
    <row r="119" spans="1:8" ht="30">
      <c r="A119" s="301"/>
      <c r="B119" s="301"/>
      <c r="C119" s="301" t="s">
        <v>205</v>
      </c>
      <c r="D119" s="293" t="s">
        <v>370</v>
      </c>
      <c r="E119" s="305">
        <v>0</v>
      </c>
      <c r="F119" s="305">
        <v>200</v>
      </c>
      <c r="G119" s="305">
        <v>199.6</v>
      </c>
      <c r="H119" s="459">
        <f t="shared" si="9"/>
        <v>0.998</v>
      </c>
    </row>
    <row r="120" spans="1:8" s="36" customFormat="1" ht="30">
      <c r="A120" s="340"/>
      <c r="B120" s="301" t="s">
        <v>545</v>
      </c>
      <c r="C120" s="301"/>
      <c r="D120" s="293" t="s">
        <v>547</v>
      </c>
      <c r="E120" s="297">
        <f aca="true" t="shared" si="12" ref="E120:H121">SUM(E121)</f>
        <v>390.3</v>
      </c>
      <c r="F120" s="297">
        <f t="shared" si="12"/>
        <v>815.4</v>
      </c>
      <c r="G120" s="297">
        <f t="shared" si="12"/>
        <v>748</v>
      </c>
      <c r="H120" s="459">
        <f t="shared" si="9"/>
        <v>0.9173411822418445</v>
      </c>
    </row>
    <row r="121" spans="1:8" s="36" customFormat="1" ht="15.75">
      <c r="A121" s="341"/>
      <c r="B121" s="301" t="s">
        <v>546</v>
      </c>
      <c r="C121" s="301"/>
      <c r="D121" s="293" t="s">
        <v>548</v>
      </c>
      <c r="E121" s="297">
        <f t="shared" si="12"/>
        <v>390.3</v>
      </c>
      <c r="F121" s="297">
        <f t="shared" si="12"/>
        <v>815.4</v>
      </c>
      <c r="G121" s="297">
        <f t="shared" si="12"/>
        <v>748</v>
      </c>
      <c r="H121" s="459">
        <f t="shared" si="9"/>
        <v>0.9173411822418445</v>
      </c>
    </row>
    <row r="122" spans="1:8" s="36" customFormat="1" ht="30">
      <c r="A122" s="301"/>
      <c r="B122" s="301"/>
      <c r="C122" s="301" t="s">
        <v>205</v>
      </c>
      <c r="D122" s="293" t="s">
        <v>370</v>
      </c>
      <c r="E122" s="305">
        <v>390.3</v>
      </c>
      <c r="F122" s="305">
        <v>815.4</v>
      </c>
      <c r="G122" s="305">
        <v>748</v>
      </c>
      <c r="H122" s="459">
        <f t="shared" si="9"/>
        <v>0.9173411822418445</v>
      </c>
    </row>
    <row r="123" spans="1:8" s="36" customFormat="1" ht="15.75">
      <c r="A123" s="340"/>
      <c r="B123" s="301" t="s">
        <v>366</v>
      </c>
      <c r="C123" s="302"/>
      <c r="D123" s="303" t="s">
        <v>285</v>
      </c>
      <c r="E123" s="297">
        <f>SUM(E124,E131)</f>
        <v>190</v>
      </c>
      <c r="F123" s="297">
        <f>SUM(F124,F131)</f>
        <v>410.4</v>
      </c>
      <c r="G123" s="297">
        <f>SUM(G124,G131)</f>
        <v>410.4</v>
      </c>
      <c r="H123" s="459">
        <f t="shared" si="9"/>
        <v>1</v>
      </c>
    </row>
    <row r="124" spans="1:8" s="36" customFormat="1" ht="45">
      <c r="A124" s="340"/>
      <c r="B124" s="301" t="s">
        <v>367</v>
      </c>
      <c r="C124" s="301"/>
      <c r="D124" s="303" t="s">
        <v>292</v>
      </c>
      <c r="E124" s="297">
        <f>SUM(E125,E127,E129)</f>
        <v>9.5</v>
      </c>
      <c r="F124" s="297">
        <f>SUM(F125,F127,F129)</f>
        <v>20.5</v>
      </c>
      <c r="G124" s="297">
        <f>SUM(G125,G127,G129)</f>
        <v>20.5</v>
      </c>
      <c r="H124" s="459">
        <f t="shared" si="9"/>
        <v>1</v>
      </c>
    </row>
    <row r="125" spans="1:8" s="36" customFormat="1" ht="15.75">
      <c r="A125" s="308"/>
      <c r="B125" s="301" t="s">
        <v>421</v>
      </c>
      <c r="C125" s="301"/>
      <c r="D125" s="293" t="s">
        <v>422</v>
      </c>
      <c r="E125" s="297">
        <f>SUM(E126)</f>
        <v>9.5</v>
      </c>
      <c r="F125" s="297">
        <f>SUM(F126)</f>
        <v>0</v>
      </c>
      <c r="G125" s="297">
        <f>SUM(G126)</f>
        <v>0</v>
      </c>
      <c r="H125" s="459" t="e">
        <f t="shared" si="9"/>
        <v>#DIV/0!</v>
      </c>
    </row>
    <row r="126" spans="1:8" s="36" customFormat="1" ht="30">
      <c r="A126" s="301"/>
      <c r="B126" s="301"/>
      <c r="C126" s="301" t="s">
        <v>205</v>
      </c>
      <c r="D126" s="293" t="s">
        <v>370</v>
      </c>
      <c r="E126" s="305">
        <v>9.5</v>
      </c>
      <c r="F126" s="305">
        <v>0</v>
      </c>
      <c r="G126" s="305">
        <v>0</v>
      </c>
      <c r="H126" s="459" t="e">
        <f t="shared" si="9"/>
        <v>#DIV/0!</v>
      </c>
    </row>
    <row r="127" spans="1:8" s="36" customFormat="1" ht="15.75">
      <c r="A127" s="308"/>
      <c r="B127" s="301" t="s">
        <v>579</v>
      </c>
      <c r="C127" s="301"/>
      <c r="D127" s="331" t="s">
        <v>422</v>
      </c>
      <c r="E127" s="297">
        <f>SUM(E128)</f>
        <v>0</v>
      </c>
      <c r="F127" s="297">
        <f>SUM(F128)</f>
        <v>11</v>
      </c>
      <c r="G127" s="297">
        <f>SUM(G128)</f>
        <v>11</v>
      </c>
      <c r="H127" s="459">
        <f t="shared" si="9"/>
        <v>1</v>
      </c>
    </row>
    <row r="128" spans="1:8" s="36" customFormat="1" ht="30">
      <c r="A128" s="301"/>
      <c r="B128" s="301"/>
      <c r="C128" s="301" t="s">
        <v>205</v>
      </c>
      <c r="D128" s="331" t="s">
        <v>370</v>
      </c>
      <c r="E128" s="305">
        <v>0</v>
      </c>
      <c r="F128" s="305">
        <v>11</v>
      </c>
      <c r="G128" s="305">
        <v>11</v>
      </c>
      <c r="H128" s="459">
        <f t="shared" si="9"/>
        <v>1</v>
      </c>
    </row>
    <row r="129" spans="1:8" s="36" customFormat="1" ht="15.75">
      <c r="A129" s="308"/>
      <c r="B129" s="301" t="s">
        <v>580</v>
      </c>
      <c r="C129" s="301"/>
      <c r="D129" s="331" t="s">
        <v>422</v>
      </c>
      <c r="E129" s="297">
        <f>SUM(E130)</f>
        <v>0</v>
      </c>
      <c r="F129" s="297">
        <f>SUM(F130)</f>
        <v>9.5</v>
      </c>
      <c r="G129" s="297">
        <f>SUM(G130)</f>
        <v>9.5</v>
      </c>
      <c r="H129" s="459">
        <f t="shared" si="9"/>
        <v>1</v>
      </c>
    </row>
    <row r="130" spans="1:8" s="36" customFormat="1" ht="30">
      <c r="A130" s="301"/>
      <c r="B130" s="301"/>
      <c r="C130" s="301" t="s">
        <v>205</v>
      </c>
      <c r="D130" s="293" t="s">
        <v>370</v>
      </c>
      <c r="E130" s="305">
        <v>0</v>
      </c>
      <c r="F130" s="305">
        <v>9.5</v>
      </c>
      <c r="G130" s="305">
        <v>9.5</v>
      </c>
      <c r="H130" s="459">
        <f t="shared" si="9"/>
        <v>1</v>
      </c>
    </row>
    <row r="131" spans="1:8" s="36" customFormat="1" ht="45">
      <c r="A131" s="340"/>
      <c r="B131" s="301" t="s">
        <v>418</v>
      </c>
      <c r="C131" s="301"/>
      <c r="D131" s="303" t="s">
        <v>291</v>
      </c>
      <c r="E131" s="297">
        <f>SUM(E132,E134,E136,E138)</f>
        <v>180.5</v>
      </c>
      <c r="F131" s="297">
        <f>SUM(F132,F134,F136,F138)</f>
        <v>389.9</v>
      </c>
      <c r="G131" s="297">
        <f>SUM(G132,G134,G136,G138)</f>
        <v>389.9</v>
      </c>
      <c r="H131" s="459">
        <f t="shared" si="9"/>
        <v>1</v>
      </c>
    </row>
    <row r="132" spans="1:8" s="36" customFormat="1" ht="90" hidden="1">
      <c r="A132" s="308"/>
      <c r="B132" s="330" t="s">
        <v>573</v>
      </c>
      <c r="C132" s="326"/>
      <c r="D132" s="331" t="s">
        <v>574</v>
      </c>
      <c r="E132" s="297">
        <f>SUM(E133)</f>
        <v>0</v>
      </c>
      <c r="F132" s="297">
        <f>SUM(F133)</f>
        <v>0</v>
      </c>
      <c r="G132" s="297">
        <f>SUM(G133)</f>
        <v>0</v>
      </c>
      <c r="H132" s="459" t="e">
        <f t="shared" si="9"/>
        <v>#DIV/0!</v>
      </c>
    </row>
    <row r="133" spans="1:8" s="36" customFormat="1" ht="30" hidden="1">
      <c r="A133" s="301"/>
      <c r="B133" s="302"/>
      <c r="C133" s="326" t="s">
        <v>205</v>
      </c>
      <c r="D133" s="331" t="s">
        <v>370</v>
      </c>
      <c r="E133" s="305">
        <v>0</v>
      </c>
      <c r="F133" s="305">
        <v>0</v>
      </c>
      <c r="G133" s="305">
        <v>0</v>
      </c>
      <c r="H133" s="459" t="e">
        <f t="shared" si="9"/>
        <v>#DIV/0!</v>
      </c>
    </row>
    <row r="134" spans="1:8" s="36" customFormat="1" ht="75">
      <c r="A134" s="308"/>
      <c r="B134" s="301" t="s">
        <v>549</v>
      </c>
      <c r="C134" s="324"/>
      <c r="D134" s="325" t="s">
        <v>550</v>
      </c>
      <c r="E134" s="297">
        <f>SUM(E135)</f>
        <v>180.5</v>
      </c>
      <c r="F134" s="297">
        <f>SUM(F135)</f>
        <v>0</v>
      </c>
      <c r="G134" s="297">
        <f>SUM(G135)</f>
        <v>0</v>
      </c>
      <c r="H134" s="459" t="e">
        <f t="shared" si="9"/>
        <v>#DIV/0!</v>
      </c>
    </row>
    <row r="135" spans="1:8" s="36" customFormat="1" ht="30">
      <c r="A135" s="301"/>
      <c r="B135" s="302"/>
      <c r="C135" s="326" t="s">
        <v>205</v>
      </c>
      <c r="D135" s="331" t="s">
        <v>370</v>
      </c>
      <c r="E135" s="305">
        <v>180.5</v>
      </c>
      <c r="F135" s="305">
        <v>0</v>
      </c>
      <c r="G135" s="305">
        <v>0</v>
      </c>
      <c r="H135" s="459" t="e">
        <f t="shared" si="9"/>
        <v>#DIV/0!</v>
      </c>
    </row>
    <row r="136" spans="1:8" s="36" customFormat="1" ht="90">
      <c r="A136" s="308"/>
      <c r="B136" s="330" t="s">
        <v>581</v>
      </c>
      <c r="C136" s="326"/>
      <c r="D136" s="331" t="s">
        <v>574</v>
      </c>
      <c r="E136" s="297">
        <f>SUM(E137)</f>
        <v>0</v>
      </c>
      <c r="F136" s="297">
        <f>SUM(F137)</f>
        <v>209.4</v>
      </c>
      <c r="G136" s="297">
        <f>SUM(G137)</f>
        <v>209.4</v>
      </c>
      <c r="H136" s="459">
        <f t="shared" si="9"/>
        <v>1</v>
      </c>
    </row>
    <row r="137" spans="1:8" s="36" customFormat="1" ht="30">
      <c r="A137" s="301"/>
      <c r="B137" s="302"/>
      <c r="C137" s="326" t="s">
        <v>205</v>
      </c>
      <c r="D137" s="331" t="s">
        <v>370</v>
      </c>
      <c r="E137" s="305">
        <v>0</v>
      </c>
      <c r="F137" s="305">
        <v>209.4</v>
      </c>
      <c r="G137" s="305">
        <v>209.4</v>
      </c>
      <c r="H137" s="459">
        <f t="shared" si="9"/>
        <v>1</v>
      </c>
    </row>
    <row r="138" spans="1:8" s="36" customFormat="1" ht="75">
      <c r="A138" s="308"/>
      <c r="B138" s="301" t="s">
        <v>582</v>
      </c>
      <c r="C138" s="324"/>
      <c r="D138" s="325" t="s">
        <v>550</v>
      </c>
      <c r="E138" s="297">
        <f>SUM(E139)</f>
        <v>0</v>
      </c>
      <c r="F138" s="297">
        <f>SUM(F139)</f>
        <v>180.5</v>
      </c>
      <c r="G138" s="297">
        <f>SUM(G139)</f>
        <v>180.5</v>
      </c>
      <c r="H138" s="459">
        <f t="shared" si="9"/>
        <v>1</v>
      </c>
    </row>
    <row r="139" spans="1:8" s="36" customFormat="1" ht="30">
      <c r="A139" s="301"/>
      <c r="B139" s="302"/>
      <c r="C139" s="326" t="s">
        <v>205</v>
      </c>
      <c r="D139" s="331" t="s">
        <v>370</v>
      </c>
      <c r="E139" s="305">
        <v>0</v>
      </c>
      <c r="F139" s="305">
        <v>180.5</v>
      </c>
      <c r="G139" s="305">
        <v>180.5</v>
      </c>
      <c r="H139" s="459">
        <f t="shared" si="9"/>
        <v>1</v>
      </c>
    </row>
    <row r="140" spans="1:8" s="36" customFormat="1" ht="28.5">
      <c r="A140" s="308" t="s">
        <v>66</v>
      </c>
      <c r="B140" s="342"/>
      <c r="C140" s="301"/>
      <c r="D140" s="329" t="s">
        <v>67</v>
      </c>
      <c r="E140" s="297">
        <f aca="true" t="shared" si="13" ref="E140:H141">SUM(E141)</f>
        <v>133.4</v>
      </c>
      <c r="F140" s="297">
        <f t="shared" si="13"/>
        <v>166</v>
      </c>
      <c r="G140" s="297">
        <f t="shared" si="13"/>
        <v>166</v>
      </c>
      <c r="H140" s="459">
        <f aca="true" t="shared" si="14" ref="H140:H203">G140/F140</f>
        <v>1</v>
      </c>
    </row>
    <row r="141" spans="1:8" s="36" customFormat="1" ht="15.75">
      <c r="A141" s="340"/>
      <c r="B141" s="301" t="s">
        <v>366</v>
      </c>
      <c r="C141" s="302"/>
      <c r="D141" s="303" t="s">
        <v>285</v>
      </c>
      <c r="E141" s="297">
        <f t="shared" si="13"/>
        <v>133.4</v>
      </c>
      <c r="F141" s="297">
        <f t="shared" si="13"/>
        <v>166</v>
      </c>
      <c r="G141" s="297">
        <f t="shared" si="13"/>
        <v>166</v>
      </c>
      <c r="H141" s="459">
        <f t="shared" si="14"/>
        <v>1</v>
      </c>
    </row>
    <row r="142" spans="1:8" s="36" customFormat="1" ht="45">
      <c r="A142" s="340"/>
      <c r="B142" s="301" t="s">
        <v>367</v>
      </c>
      <c r="C142" s="301"/>
      <c r="D142" s="303" t="s">
        <v>292</v>
      </c>
      <c r="E142" s="297">
        <f>SUM(E146,E144)</f>
        <v>133.4</v>
      </c>
      <c r="F142" s="297">
        <f>SUM(F146,F144)</f>
        <v>166</v>
      </c>
      <c r="G142" s="297">
        <f>SUM(G146,G144)</f>
        <v>166</v>
      </c>
      <c r="H142" s="459">
        <f t="shared" si="14"/>
        <v>1</v>
      </c>
    </row>
    <row r="143" spans="1:8" s="36" customFormat="1" ht="30">
      <c r="A143" s="308"/>
      <c r="B143" s="306" t="s">
        <v>424</v>
      </c>
      <c r="C143" s="320"/>
      <c r="D143" s="325" t="s">
        <v>425</v>
      </c>
      <c r="E143" s="297">
        <f>SUM(E144)</f>
        <v>0</v>
      </c>
      <c r="F143" s="297">
        <f>SUM(F144)</f>
        <v>0</v>
      </c>
      <c r="G143" s="297">
        <f>SUM(G144)</f>
        <v>0</v>
      </c>
      <c r="H143" s="459" t="e">
        <f t="shared" si="14"/>
        <v>#DIV/0!</v>
      </c>
    </row>
    <row r="144" spans="1:8" s="36" customFormat="1" ht="30">
      <c r="A144" s="301"/>
      <c r="B144" s="320"/>
      <c r="C144" s="306" t="s">
        <v>205</v>
      </c>
      <c r="D144" s="293" t="s">
        <v>370</v>
      </c>
      <c r="E144" s="305">
        <v>0</v>
      </c>
      <c r="F144" s="305">
        <v>0</v>
      </c>
      <c r="G144" s="305">
        <v>0</v>
      </c>
      <c r="H144" s="459" t="e">
        <f t="shared" si="14"/>
        <v>#DIV/0!</v>
      </c>
    </row>
    <row r="145" spans="1:8" s="36" customFormat="1" ht="30">
      <c r="A145" s="308"/>
      <c r="B145" s="301" t="s">
        <v>423</v>
      </c>
      <c r="C145" s="302"/>
      <c r="D145" s="303" t="s">
        <v>211</v>
      </c>
      <c r="E145" s="297">
        <f>SUM(E146)</f>
        <v>133.4</v>
      </c>
      <c r="F145" s="297">
        <f>SUM(F146)</f>
        <v>166</v>
      </c>
      <c r="G145" s="297">
        <f>SUM(G146)</f>
        <v>166</v>
      </c>
      <c r="H145" s="459">
        <f t="shared" si="14"/>
        <v>1</v>
      </c>
    </row>
    <row r="146" spans="1:8" s="36" customFormat="1" ht="30">
      <c r="A146" s="301"/>
      <c r="B146" s="302"/>
      <c r="C146" s="301" t="s">
        <v>205</v>
      </c>
      <c r="D146" s="293" t="s">
        <v>370</v>
      </c>
      <c r="E146" s="305">
        <v>133.4</v>
      </c>
      <c r="F146" s="305">
        <v>166</v>
      </c>
      <c r="G146" s="305">
        <v>166</v>
      </c>
      <c r="H146" s="459">
        <f t="shared" si="14"/>
        <v>1</v>
      </c>
    </row>
    <row r="147" spans="1:8" s="36" customFormat="1" ht="28.5">
      <c r="A147" s="343" t="s">
        <v>75</v>
      </c>
      <c r="B147" s="343"/>
      <c r="C147" s="343"/>
      <c r="D147" s="344" t="s">
        <v>514</v>
      </c>
      <c r="E147" s="297">
        <f>SUM(E148,E155,E172)</f>
        <v>2143.2</v>
      </c>
      <c r="F147" s="297">
        <f>SUM(F148,F155,F172)</f>
        <v>1427.9</v>
      </c>
      <c r="G147" s="297">
        <f>SUM(G148,G155,G172)</f>
        <v>1427.9</v>
      </c>
      <c r="H147" s="459">
        <f t="shared" si="14"/>
        <v>1</v>
      </c>
    </row>
    <row r="148" spans="1:8" s="36" customFormat="1" ht="15.75">
      <c r="A148" s="343" t="s">
        <v>76</v>
      </c>
      <c r="B148" s="343"/>
      <c r="C148" s="343"/>
      <c r="D148" s="344" t="s">
        <v>77</v>
      </c>
      <c r="E148" s="345">
        <f>SUM(E149)</f>
        <v>64.1</v>
      </c>
      <c r="F148" s="345">
        <f>SUM(F149)</f>
        <v>145.3</v>
      </c>
      <c r="G148" s="345">
        <f>SUM(G149)</f>
        <v>145.3</v>
      </c>
      <c r="H148" s="459">
        <f t="shared" si="14"/>
        <v>1</v>
      </c>
    </row>
    <row r="149" spans="1:8" s="113" customFormat="1" ht="15.75">
      <c r="A149" s="346"/>
      <c r="B149" s="301" t="s">
        <v>366</v>
      </c>
      <c r="C149" s="302"/>
      <c r="D149" s="303" t="s">
        <v>285</v>
      </c>
      <c r="E149" s="345">
        <f>SUM(E150)</f>
        <v>64.1</v>
      </c>
      <c r="F149" s="345">
        <f>SUM(F150)</f>
        <v>145.3</v>
      </c>
      <c r="G149" s="345">
        <f>SUM(G150)</f>
        <v>145.3</v>
      </c>
      <c r="H149" s="459">
        <f t="shared" si="14"/>
        <v>1</v>
      </c>
    </row>
    <row r="150" spans="1:8" s="36" customFormat="1" ht="45">
      <c r="A150" s="343"/>
      <c r="B150" s="301" t="s">
        <v>367</v>
      </c>
      <c r="C150" s="301"/>
      <c r="D150" s="303" t="s">
        <v>292</v>
      </c>
      <c r="E150" s="345">
        <f>SUM(E151,E153)</f>
        <v>64.1</v>
      </c>
      <c r="F150" s="345">
        <f>SUM(F151,F153)</f>
        <v>145.3</v>
      </c>
      <c r="G150" s="345">
        <f>SUM(G151,G153)</f>
        <v>145.3</v>
      </c>
      <c r="H150" s="459">
        <f t="shared" si="14"/>
        <v>1</v>
      </c>
    </row>
    <row r="151" spans="1:8" s="36" customFormat="1" ht="30">
      <c r="A151" s="343"/>
      <c r="B151" s="301" t="s">
        <v>426</v>
      </c>
      <c r="C151" s="301"/>
      <c r="D151" s="293" t="s">
        <v>427</v>
      </c>
      <c r="E151" s="345">
        <f>SUM(E152)</f>
        <v>10</v>
      </c>
      <c r="F151" s="345">
        <f>SUM(F152)</f>
        <v>91.2</v>
      </c>
      <c r="G151" s="345">
        <f>SUM(G152)</f>
        <v>91.2</v>
      </c>
      <c r="H151" s="459">
        <f t="shared" si="14"/>
        <v>1</v>
      </c>
    </row>
    <row r="152" spans="1:8" s="36" customFormat="1" ht="30">
      <c r="A152" s="343"/>
      <c r="B152" s="302"/>
      <c r="C152" s="301" t="s">
        <v>205</v>
      </c>
      <c r="D152" s="293" t="s">
        <v>370</v>
      </c>
      <c r="E152" s="347">
        <v>10</v>
      </c>
      <c r="F152" s="347">
        <v>91.2</v>
      </c>
      <c r="G152" s="347">
        <v>91.2</v>
      </c>
      <c r="H152" s="459">
        <f t="shared" si="14"/>
        <v>1</v>
      </c>
    </row>
    <row r="153" spans="1:8" s="36" customFormat="1" ht="60">
      <c r="A153" s="343"/>
      <c r="B153" s="301" t="s">
        <v>428</v>
      </c>
      <c r="C153" s="301"/>
      <c r="D153" s="293" t="s">
        <v>429</v>
      </c>
      <c r="E153" s="345">
        <f>SUM(E154)</f>
        <v>54.1</v>
      </c>
      <c r="F153" s="345">
        <f>SUM(F154)</f>
        <v>54.1</v>
      </c>
      <c r="G153" s="345">
        <f>SUM(G154)</f>
        <v>54.1</v>
      </c>
      <c r="H153" s="459">
        <f t="shared" si="14"/>
        <v>1</v>
      </c>
    </row>
    <row r="154" spans="1:8" s="36" customFormat="1" ht="30">
      <c r="A154" s="343"/>
      <c r="B154" s="302"/>
      <c r="C154" s="301" t="s">
        <v>205</v>
      </c>
      <c r="D154" s="293" t="s">
        <v>370</v>
      </c>
      <c r="E154" s="347">
        <v>54.1</v>
      </c>
      <c r="F154" s="347">
        <v>54.1</v>
      </c>
      <c r="G154" s="347">
        <v>54.1</v>
      </c>
      <c r="H154" s="459">
        <f t="shared" si="14"/>
        <v>1</v>
      </c>
    </row>
    <row r="155" spans="1:8" s="36" customFormat="1" ht="15.75">
      <c r="A155" s="332" t="s">
        <v>78</v>
      </c>
      <c r="B155" s="332"/>
      <c r="C155" s="332"/>
      <c r="D155" s="334" t="s">
        <v>79</v>
      </c>
      <c r="E155" s="297">
        <f aca="true" t="shared" si="15" ref="E155:H160">SUM(E156)</f>
        <v>1830.6</v>
      </c>
      <c r="F155" s="297">
        <f t="shared" si="15"/>
        <v>749.1</v>
      </c>
      <c r="G155" s="297">
        <f t="shared" si="15"/>
        <v>749.1</v>
      </c>
      <c r="H155" s="459">
        <f t="shared" si="14"/>
        <v>1</v>
      </c>
    </row>
    <row r="156" spans="1:8" s="36" customFormat="1" ht="15.75">
      <c r="A156" s="332"/>
      <c r="B156" s="301" t="s">
        <v>366</v>
      </c>
      <c r="C156" s="302"/>
      <c r="D156" s="303" t="s">
        <v>285</v>
      </c>
      <c r="E156" s="297">
        <f t="shared" si="15"/>
        <v>1830.6</v>
      </c>
      <c r="F156" s="297">
        <f t="shared" si="15"/>
        <v>749.1</v>
      </c>
      <c r="G156" s="297">
        <f t="shared" si="15"/>
        <v>749.1</v>
      </c>
      <c r="H156" s="459">
        <f t="shared" si="14"/>
        <v>1</v>
      </c>
    </row>
    <row r="157" spans="1:8" ht="45">
      <c r="A157" s="341"/>
      <c r="B157" s="301" t="s">
        <v>367</v>
      </c>
      <c r="C157" s="301"/>
      <c r="D157" s="303" t="s">
        <v>292</v>
      </c>
      <c r="E157" s="297">
        <f>SUM(E158,E160,E162,E164,E166,E169)</f>
        <v>1830.6</v>
      </c>
      <c r="F157" s="297">
        <f>SUM(F158,F160,F162,F164,F166,F169)</f>
        <v>749.1</v>
      </c>
      <c r="G157" s="297">
        <f>SUM(G158,G160,G162,G164,G166,G169)</f>
        <v>749.1</v>
      </c>
      <c r="H157" s="459">
        <f t="shared" si="14"/>
        <v>1</v>
      </c>
    </row>
    <row r="158" spans="1:8" ht="28.5" hidden="1">
      <c r="A158" s="341"/>
      <c r="B158" s="341" t="s">
        <v>301</v>
      </c>
      <c r="C158" s="341"/>
      <c r="D158" s="329" t="s">
        <v>253</v>
      </c>
      <c r="E158" s="297">
        <f t="shared" si="15"/>
        <v>0</v>
      </c>
      <c r="F158" s="297">
        <f t="shared" si="15"/>
        <v>0</v>
      </c>
      <c r="G158" s="297">
        <f t="shared" si="15"/>
        <v>0</v>
      </c>
      <c r="H158" s="459" t="e">
        <f t="shared" si="14"/>
        <v>#DIV/0!</v>
      </c>
    </row>
    <row r="159" spans="1:8" ht="30" hidden="1">
      <c r="A159" s="301"/>
      <c r="B159" s="308"/>
      <c r="C159" s="301" t="s">
        <v>205</v>
      </c>
      <c r="D159" s="293" t="s">
        <v>289</v>
      </c>
      <c r="E159" s="305">
        <v>0</v>
      </c>
      <c r="F159" s="305">
        <v>0</v>
      </c>
      <c r="G159" s="305">
        <v>0</v>
      </c>
      <c r="H159" s="459" t="e">
        <f t="shared" si="14"/>
        <v>#DIV/0!</v>
      </c>
    </row>
    <row r="160" spans="1:8" ht="30">
      <c r="A160" s="341"/>
      <c r="B160" s="301" t="s">
        <v>430</v>
      </c>
      <c r="C160" s="301"/>
      <c r="D160" s="293" t="s">
        <v>295</v>
      </c>
      <c r="E160" s="297">
        <f t="shared" si="15"/>
        <v>469.9</v>
      </c>
      <c r="F160" s="297">
        <f t="shared" si="15"/>
        <v>14.4</v>
      </c>
      <c r="G160" s="297">
        <f t="shared" si="15"/>
        <v>14.4</v>
      </c>
      <c r="H160" s="459">
        <f t="shared" si="14"/>
        <v>1</v>
      </c>
    </row>
    <row r="161" spans="1:8" ht="30">
      <c r="A161" s="301"/>
      <c r="B161" s="302"/>
      <c r="C161" s="301" t="s">
        <v>205</v>
      </c>
      <c r="D161" s="293" t="s">
        <v>370</v>
      </c>
      <c r="E161" s="305">
        <v>469.9</v>
      </c>
      <c r="F161" s="305">
        <v>14.4</v>
      </c>
      <c r="G161" s="305">
        <v>14.4</v>
      </c>
      <c r="H161" s="459">
        <f t="shared" si="14"/>
        <v>1</v>
      </c>
    </row>
    <row r="162" spans="1:8" ht="30">
      <c r="A162" s="308"/>
      <c r="B162" s="301" t="s">
        <v>431</v>
      </c>
      <c r="C162" s="301"/>
      <c r="D162" s="293" t="s">
        <v>432</v>
      </c>
      <c r="E162" s="297">
        <f aca="true" t="shared" si="16" ref="E162:H164">SUM(E163)</f>
        <v>100</v>
      </c>
      <c r="F162" s="297">
        <f t="shared" si="16"/>
        <v>223.6</v>
      </c>
      <c r="G162" s="297">
        <f t="shared" si="16"/>
        <v>223.6</v>
      </c>
      <c r="H162" s="459">
        <f t="shared" si="14"/>
        <v>1</v>
      </c>
    </row>
    <row r="163" spans="1:8" ht="30">
      <c r="A163" s="301"/>
      <c r="B163" s="302"/>
      <c r="C163" s="301" t="s">
        <v>205</v>
      </c>
      <c r="D163" s="293" t="s">
        <v>370</v>
      </c>
      <c r="E163" s="305">
        <v>100</v>
      </c>
      <c r="F163" s="305">
        <v>223.6</v>
      </c>
      <c r="G163" s="305">
        <v>223.6</v>
      </c>
      <c r="H163" s="459">
        <f t="shared" si="14"/>
        <v>1</v>
      </c>
    </row>
    <row r="164" spans="1:8" ht="30">
      <c r="A164" s="308"/>
      <c r="B164" s="301" t="s">
        <v>433</v>
      </c>
      <c r="C164" s="301"/>
      <c r="D164" s="293" t="s">
        <v>434</v>
      </c>
      <c r="E164" s="297">
        <f t="shared" si="16"/>
        <v>10</v>
      </c>
      <c r="F164" s="297">
        <f t="shared" si="16"/>
        <v>83.1</v>
      </c>
      <c r="G164" s="297">
        <f t="shared" si="16"/>
        <v>83.1</v>
      </c>
      <c r="H164" s="459">
        <f t="shared" si="14"/>
        <v>1</v>
      </c>
    </row>
    <row r="165" spans="1:8" ht="30">
      <c r="A165" s="301"/>
      <c r="B165" s="302"/>
      <c r="C165" s="301" t="s">
        <v>205</v>
      </c>
      <c r="D165" s="293" t="s">
        <v>370</v>
      </c>
      <c r="E165" s="348">
        <v>10</v>
      </c>
      <c r="F165" s="348">
        <v>83.1</v>
      </c>
      <c r="G165" s="348">
        <v>83.1</v>
      </c>
      <c r="H165" s="459">
        <f t="shared" si="14"/>
        <v>1</v>
      </c>
    </row>
    <row r="166" spans="1:8" ht="60">
      <c r="A166" s="341"/>
      <c r="B166" s="301" t="s">
        <v>435</v>
      </c>
      <c r="C166" s="301"/>
      <c r="D166" s="293" t="s">
        <v>436</v>
      </c>
      <c r="E166" s="297">
        <f>SUM(E167)</f>
        <v>1250.7</v>
      </c>
      <c r="F166" s="297">
        <f>SUM(F167)</f>
        <v>0</v>
      </c>
      <c r="G166" s="297">
        <f>SUM(G167)</f>
        <v>0</v>
      </c>
      <c r="H166" s="459" t="e">
        <f t="shared" si="14"/>
        <v>#DIV/0!</v>
      </c>
    </row>
    <row r="167" spans="1:8" ht="15.75">
      <c r="A167" s="301"/>
      <c r="B167" s="308"/>
      <c r="C167" s="306" t="s">
        <v>101</v>
      </c>
      <c r="D167" s="312" t="s">
        <v>96</v>
      </c>
      <c r="E167" s="348">
        <v>1250.7</v>
      </c>
      <c r="F167" s="348">
        <v>0</v>
      </c>
      <c r="G167" s="348">
        <v>0</v>
      </c>
      <c r="H167" s="459" t="e">
        <f t="shared" si="14"/>
        <v>#DIV/0!</v>
      </c>
    </row>
    <row r="168" spans="1:8" ht="51">
      <c r="A168" s="301"/>
      <c r="B168" s="308"/>
      <c r="C168" s="306"/>
      <c r="D168" s="372" t="s">
        <v>530</v>
      </c>
      <c r="E168" s="348">
        <v>1250.7</v>
      </c>
      <c r="F168" s="348">
        <v>0</v>
      </c>
      <c r="G168" s="348">
        <v>0</v>
      </c>
      <c r="H168" s="459" t="e">
        <f t="shared" si="14"/>
        <v>#DIV/0!</v>
      </c>
    </row>
    <row r="169" spans="1:8" ht="45">
      <c r="A169" s="341"/>
      <c r="B169" s="301" t="s">
        <v>575</v>
      </c>
      <c r="C169" s="302"/>
      <c r="D169" s="303" t="s">
        <v>576</v>
      </c>
      <c r="E169" s="297">
        <f>SUM(E170)</f>
        <v>0</v>
      </c>
      <c r="F169" s="297">
        <f>SUM(F170)</f>
        <v>428</v>
      </c>
      <c r="G169" s="297">
        <f>SUM(G170)</f>
        <v>428</v>
      </c>
      <c r="H169" s="459">
        <f t="shared" si="14"/>
        <v>1</v>
      </c>
    </row>
    <row r="170" spans="1:8" ht="15.75">
      <c r="A170" s="301"/>
      <c r="B170" s="308"/>
      <c r="C170" s="306" t="s">
        <v>101</v>
      </c>
      <c r="D170" s="312" t="s">
        <v>96</v>
      </c>
      <c r="E170" s="348">
        <v>0</v>
      </c>
      <c r="F170" s="348">
        <v>428</v>
      </c>
      <c r="G170" s="348">
        <v>428</v>
      </c>
      <c r="H170" s="459">
        <f t="shared" si="14"/>
        <v>1</v>
      </c>
    </row>
    <row r="171" spans="1:8" ht="51">
      <c r="A171" s="301"/>
      <c r="B171" s="308"/>
      <c r="C171" s="306"/>
      <c r="D171" s="372" t="s">
        <v>530</v>
      </c>
      <c r="E171" s="348">
        <v>0</v>
      </c>
      <c r="F171" s="348">
        <v>428</v>
      </c>
      <c r="G171" s="348">
        <v>428</v>
      </c>
      <c r="H171" s="459">
        <f t="shared" si="14"/>
        <v>1</v>
      </c>
    </row>
    <row r="172" spans="1:8" ht="15.75">
      <c r="A172" s="343" t="s">
        <v>80</v>
      </c>
      <c r="B172" s="346"/>
      <c r="C172" s="346"/>
      <c r="D172" s="344" t="s">
        <v>81</v>
      </c>
      <c r="E172" s="297">
        <f aca="true" t="shared" si="17" ref="E172:H173">SUM(E173)</f>
        <v>248.5</v>
      </c>
      <c r="F172" s="297">
        <f t="shared" si="17"/>
        <v>533.5</v>
      </c>
      <c r="G172" s="297">
        <f t="shared" si="17"/>
        <v>533.5</v>
      </c>
      <c r="H172" s="459">
        <f t="shared" si="14"/>
        <v>1</v>
      </c>
    </row>
    <row r="173" spans="1:8" ht="15.75">
      <c r="A173" s="346"/>
      <c r="B173" s="301" t="s">
        <v>366</v>
      </c>
      <c r="C173" s="302"/>
      <c r="D173" s="303" t="s">
        <v>285</v>
      </c>
      <c r="E173" s="297">
        <f t="shared" si="17"/>
        <v>248.5</v>
      </c>
      <c r="F173" s="297">
        <f t="shared" si="17"/>
        <v>533.5</v>
      </c>
      <c r="G173" s="297">
        <f t="shared" si="17"/>
        <v>533.5</v>
      </c>
      <c r="H173" s="459">
        <f t="shared" si="14"/>
        <v>1</v>
      </c>
    </row>
    <row r="174" spans="1:8" ht="45">
      <c r="A174" s="346"/>
      <c r="B174" s="301" t="s">
        <v>367</v>
      </c>
      <c r="C174" s="301"/>
      <c r="D174" s="303" t="s">
        <v>292</v>
      </c>
      <c r="E174" s="297">
        <f>SUM(E175,E177,E179,E181,E183,E185)</f>
        <v>248.5</v>
      </c>
      <c r="F174" s="297">
        <f>SUM(F175,F177,F179,F181,F183,F185)</f>
        <v>533.5</v>
      </c>
      <c r="G174" s="297">
        <f>SUM(G175,G177,G179,G181,G183,G185)</f>
        <v>533.5</v>
      </c>
      <c r="H174" s="459">
        <f t="shared" si="14"/>
        <v>1</v>
      </c>
    </row>
    <row r="175" spans="1:8" ht="30">
      <c r="A175" s="346"/>
      <c r="B175" s="301" t="s">
        <v>437</v>
      </c>
      <c r="C175" s="301"/>
      <c r="D175" s="293" t="s">
        <v>438</v>
      </c>
      <c r="E175" s="297">
        <f>SUM(E176)</f>
        <v>10</v>
      </c>
      <c r="F175" s="297">
        <f>SUM(F176)</f>
        <v>7.5</v>
      </c>
      <c r="G175" s="297">
        <f>SUM(G176)</f>
        <v>7.5</v>
      </c>
      <c r="H175" s="459">
        <f t="shared" si="14"/>
        <v>1</v>
      </c>
    </row>
    <row r="176" spans="1:8" ht="30">
      <c r="A176" s="346"/>
      <c r="B176" s="302"/>
      <c r="C176" s="301" t="s">
        <v>205</v>
      </c>
      <c r="D176" s="293" t="s">
        <v>370</v>
      </c>
      <c r="E176" s="305">
        <v>10</v>
      </c>
      <c r="F176" s="305">
        <v>7.5</v>
      </c>
      <c r="G176" s="305">
        <v>7.5</v>
      </c>
      <c r="H176" s="459">
        <f t="shared" si="14"/>
        <v>1</v>
      </c>
    </row>
    <row r="177" spans="1:8" ht="15.75">
      <c r="A177" s="346"/>
      <c r="B177" s="301" t="s">
        <v>439</v>
      </c>
      <c r="C177" s="301"/>
      <c r="D177" s="293" t="s">
        <v>91</v>
      </c>
      <c r="E177" s="297">
        <f>SUM(E178)</f>
        <v>128.4</v>
      </c>
      <c r="F177" s="297">
        <f>SUM(F178)</f>
        <v>131.3</v>
      </c>
      <c r="G177" s="297">
        <f>SUM(G178)</f>
        <v>131.3</v>
      </c>
      <c r="H177" s="459">
        <f t="shared" si="14"/>
        <v>1</v>
      </c>
    </row>
    <row r="178" spans="1:8" ht="30">
      <c r="A178" s="346"/>
      <c r="B178" s="302"/>
      <c r="C178" s="301" t="s">
        <v>205</v>
      </c>
      <c r="D178" s="293" t="s">
        <v>370</v>
      </c>
      <c r="E178" s="305">
        <v>128.4</v>
      </c>
      <c r="F178" s="305">
        <v>131.3</v>
      </c>
      <c r="G178" s="305">
        <v>131.3</v>
      </c>
      <c r="H178" s="459">
        <f t="shared" si="14"/>
        <v>1</v>
      </c>
    </row>
    <row r="179" spans="1:8" ht="15.75">
      <c r="A179" s="346"/>
      <c r="B179" s="301" t="s">
        <v>506</v>
      </c>
      <c r="C179" s="301"/>
      <c r="D179" s="293" t="s">
        <v>296</v>
      </c>
      <c r="E179" s="297">
        <f>SUM(E180)</f>
        <v>10</v>
      </c>
      <c r="F179" s="297">
        <f>SUM(F180)</f>
        <v>0</v>
      </c>
      <c r="G179" s="297">
        <f>SUM(G180)</f>
        <v>0</v>
      </c>
      <c r="H179" s="459" t="e">
        <f t="shared" si="14"/>
        <v>#DIV/0!</v>
      </c>
    </row>
    <row r="180" spans="1:8" ht="30">
      <c r="A180" s="346"/>
      <c r="B180" s="302"/>
      <c r="C180" s="301" t="s">
        <v>205</v>
      </c>
      <c r="D180" s="293" t="s">
        <v>370</v>
      </c>
      <c r="E180" s="305">
        <v>10</v>
      </c>
      <c r="F180" s="305">
        <v>0</v>
      </c>
      <c r="G180" s="305">
        <v>0</v>
      </c>
      <c r="H180" s="459" t="e">
        <f t="shared" si="14"/>
        <v>#DIV/0!</v>
      </c>
    </row>
    <row r="181" spans="1:8" ht="30">
      <c r="A181" s="346"/>
      <c r="B181" s="301" t="s">
        <v>507</v>
      </c>
      <c r="C181" s="301"/>
      <c r="D181" s="293" t="s">
        <v>297</v>
      </c>
      <c r="E181" s="297">
        <f>SUM(E182)</f>
        <v>30</v>
      </c>
      <c r="F181" s="297">
        <f>SUM(F182)</f>
        <v>0</v>
      </c>
      <c r="G181" s="297">
        <f>SUM(G182)</f>
        <v>0</v>
      </c>
      <c r="H181" s="459" t="e">
        <f t="shared" si="14"/>
        <v>#DIV/0!</v>
      </c>
    </row>
    <row r="182" spans="1:8" ht="30">
      <c r="A182" s="346"/>
      <c r="B182" s="302"/>
      <c r="C182" s="301" t="s">
        <v>205</v>
      </c>
      <c r="D182" s="293" t="s">
        <v>370</v>
      </c>
      <c r="E182" s="305">
        <v>30</v>
      </c>
      <c r="F182" s="305">
        <v>0</v>
      </c>
      <c r="G182" s="305">
        <v>0</v>
      </c>
      <c r="H182" s="459" t="e">
        <f t="shared" si="14"/>
        <v>#DIV/0!</v>
      </c>
    </row>
    <row r="183" spans="1:8" ht="30">
      <c r="A183" s="346"/>
      <c r="B183" s="301" t="s">
        <v>440</v>
      </c>
      <c r="C183" s="301"/>
      <c r="D183" s="293" t="s">
        <v>441</v>
      </c>
      <c r="E183" s="297">
        <f>SUM(E184)</f>
        <v>15</v>
      </c>
      <c r="F183" s="297">
        <f>SUM(F184)</f>
        <v>14.6</v>
      </c>
      <c r="G183" s="297">
        <f>SUM(G184)</f>
        <v>14.6</v>
      </c>
      <c r="H183" s="459">
        <f t="shared" si="14"/>
        <v>1</v>
      </c>
    </row>
    <row r="184" spans="1:8" ht="30">
      <c r="A184" s="346"/>
      <c r="B184" s="302"/>
      <c r="C184" s="301" t="s">
        <v>205</v>
      </c>
      <c r="D184" s="293" t="s">
        <v>370</v>
      </c>
      <c r="E184" s="305">
        <v>15</v>
      </c>
      <c r="F184" s="305">
        <v>14.6</v>
      </c>
      <c r="G184" s="305">
        <v>14.6</v>
      </c>
      <c r="H184" s="459">
        <f t="shared" si="14"/>
        <v>1</v>
      </c>
    </row>
    <row r="185" spans="1:8" ht="15.75">
      <c r="A185" s="346"/>
      <c r="B185" s="301" t="s">
        <v>442</v>
      </c>
      <c r="C185" s="301"/>
      <c r="D185" s="293" t="s">
        <v>298</v>
      </c>
      <c r="E185" s="297">
        <f>SUM(E186:E186)</f>
        <v>55.1</v>
      </c>
      <c r="F185" s="297">
        <f>SUM(F186:F186)</f>
        <v>380.1</v>
      </c>
      <c r="G185" s="297">
        <f>SUM(G186:G186)</f>
        <v>380.1</v>
      </c>
      <c r="H185" s="459">
        <f t="shared" si="14"/>
        <v>1</v>
      </c>
    </row>
    <row r="186" spans="1:8" ht="30">
      <c r="A186" s="346"/>
      <c r="B186" s="302"/>
      <c r="C186" s="301" t="s">
        <v>205</v>
      </c>
      <c r="D186" s="293" t="s">
        <v>370</v>
      </c>
      <c r="E186" s="305">
        <v>55.1</v>
      </c>
      <c r="F186" s="305">
        <v>380.1</v>
      </c>
      <c r="G186" s="305">
        <v>380.1</v>
      </c>
      <c r="H186" s="459">
        <f t="shared" si="14"/>
        <v>1</v>
      </c>
    </row>
    <row r="187" spans="1:8" s="37" customFormat="1" ht="15.75">
      <c r="A187" s="343" t="s">
        <v>82</v>
      </c>
      <c r="B187" s="346"/>
      <c r="C187" s="346"/>
      <c r="D187" s="344" t="s">
        <v>515</v>
      </c>
      <c r="E187" s="297">
        <f aca="true" t="shared" si="18" ref="E187:H189">SUM(E188)</f>
        <v>255.3</v>
      </c>
      <c r="F187" s="297">
        <f t="shared" si="18"/>
        <v>319.3</v>
      </c>
      <c r="G187" s="297">
        <f t="shared" si="18"/>
        <v>319.3</v>
      </c>
      <c r="H187" s="459">
        <f t="shared" si="14"/>
        <v>1</v>
      </c>
    </row>
    <row r="188" spans="1:8" s="37" customFormat="1" ht="15.75">
      <c r="A188" s="343" t="s">
        <v>83</v>
      </c>
      <c r="B188" s="346"/>
      <c r="C188" s="346"/>
      <c r="D188" s="344" t="s">
        <v>84</v>
      </c>
      <c r="E188" s="297">
        <f t="shared" si="18"/>
        <v>255.3</v>
      </c>
      <c r="F188" s="297">
        <f t="shared" si="18"/>
        <v>319.3</v>
      </c>
      <c r="G188" s="297">
        <f t="shared" si="18"/>
        <v>319.3</v>
      </c>
      <c r="H188" s="459">
        <f t="shared" si="14"/>
        <v>1</v>
      </c>
    </row>
    <row r="189" spans="1:8" s="37" customFormat="1" ht="30">
      <c r="A189" s="343"/>
      <c r="B189" s="292" t="s">
        <v>443</v>
      </c>
      <c r="C189" s="302"/>
      <c r="D189" s="293" t="s">
        <v>444</v>
      </c>
      <c r="E189" s="297">
        <f t="shared" si="18"/>
        <v>255.3</v>
      </c>
      <c r="F189" s="297">
        <f t="shared" si="18"/>
        <v>319.3</v>
      </c>
      <c r="G189" s="297">
        <f t="shared" si="18"/>
        <v>319.3</v>
      </c>
      <c r="H189" s="459">
        <f t="shared" si="14"/>
        <v>1</v>
      </c>
    </row>
    <row r="190" spans="1:8" s="37" customFormat="1" ht="30">
      <c r="A190" s="343"/>
      <c r="B190" s="292" t="s">
        <v>445</v>
      </c>
      <c r="C190" s="306"/>
      <c r="D190" s="293" t="s">
        <v>446</v>
      </c>
      <c r="E190" s="297">
        <f>SUM(E191,E194,E199)</f>
        <v>255.3</v>
      </c>
      <c r="F190" s="297">
        <f>SUM(F191,F194,F199)</f>
        <v>319.3</v>
      </c>
      <c r="G190" s="297">
        <f>SUM(G191,G194,G199)</f>
        <v>319.3</v>
      </c>
      <c r="H190" s="459">
        <f t="shared" si="14"/>
        <v>1</v>
      </c>
    </row>
    <row r="191" spans="1:8" s="37" customFormat="1" ht="30">
      <c r="A191" s="343"/>
      <c r="B191" s="292" t="s">
        <v>447</v>
      </c>
      <c r="C191" s="301"/>
      <c r="D191" s="293" t="s">
        <v>448</v>
      </c>
      <c r="E191" s="297">
        <f aca="true" t="shared" si="19" ref="E191:H192">SUM(E192)</f>
        <v>10</v>
      </c>
      <c r="F191" s="297">
        <f t="shared" si="19"/>
        <v>10</v>
      </c>
      <c r="G191" s="297">
        <f t="shared" si="19"/>
        <v>10</v>
      </c>
      <c r="H191" s="459">
        <f t="shared" si="14"/>
        <v>1</v>
      </c>
    </row>
    <row r="192" spans="1:8" s="37" customFormat="1" ht="15.75">
      <c r="A192" s="343"/>
      <c r="B192" s="292" t="s">
        <v>449</v>
      </c>
      <c r="C192" s="292"/>
      <c r="D192" s="293" t="s">
        <v>450</v>
      </c>
      <c r="E192" s="297">
        <f t="shared" si="19"/>
        <v>10</v>
      </c>
      <c r="F192" s="297">
        <f t="shared" si="19"/>
        <v>10</v>
      </c>
      <c r="G192" s="297">
        <f t="shared" si="19"/>
        <v>10</v>
      </c>
      <c r="H192" s="459">
        <f t="shared" si="14"/>
        <v>1</v>
      </c>
    </row>
    <row r="193" spans="1:8" s="37" customFormat="1" ht="30">
      <c r="A193" s="343"/>
      <c r="B193" s="292"/>
      <c r="C193" s="292" t="s">
        <v>212</v>
      </c>
      <c r="D193" s="293" t="s">
        <v>213</v>
      </c>
      <c r="E193" s="305">
        <v>10</v>
      </c>
      <c r="F193" s="305">
        <v>10</v>
      </c>
      <c r="G193" s="305">
        <v>10</v>
      </c>
      <c r="H193" s="459">
        <f t="shared" si="14"/>
        <v>1</v>
      </c>
    </row>
    <row r="194" spans="1:8" s="37" customFormat="1" ht="30">
      <c r="A194" s="343"/>
      <c r="B194" s="292" t="s">
        <v>451</v>
      </c>
      <c r="C194" s="292"/>
      <c r="D194" s="293" t="s">
        <v>452</v>
      </c>
      <c r="E194" s="297">
        <f>SUM(E195,E197)</f>
        <v>18</v>
      </c>
      <c r="F194" s="297">
        <f>SUM(F195,F197)</f>
        <v>18</v>
      </c>
      <c r="G194" s="297">
        <f>SUM(G195,G197)</f>
        <v>18</v>
      </c>
      <c r="H194" s="459">
        <f t="shared" si="14"/>
        <v>1</v>
      </c>
    </row>
    <row r="195" spans="1:8" s="37" customFormat="1" ht="45">
      <c r="A195" s="343"/>
      <c r="B195" s="292" t="s">
        <v>453</v>
      </c>
      <c r="C195" s="292"/>
      <c r="D195" s="293" t="s">
        <v>454</v>
      </c>
      <c r="E195" s="297">
        <f>SUM(E196)</f>
        <v>18</v>
      </c>
      <c r="F195" s="297">
        <f>SUM(F196)</f>
        <v>18</v>
      </c>
      <c r="G195" s="297">
        <f>SUM(G196)</f>
        <v>18</v>
      </c>
      <c r="H195" s="459">
        <f t="shared" si="14"/>
        <v>1</v>
      </c>
    </row>
    <row r="196" spans="1:8" s="37" customFormat="1" ht="30">
      <c r="A196" s="343"/>
      <c r="B196" s="292"/>
      <c r="C196" s="292" t="s">
        <v>212</v>
      </c>
      <c r="D196" s="293" t="s">
        <v>213</v>
      </c>
      <c r="E196" s="305">
        <v>18</v>
      </c>
      <c r="F196" s="305">
        <v>18</v>
      </c>
      <c r="G196" s="305">
        <v>18</v>
      </c>
      <c r="H196" s="459">
        <f t="shared" si="14"/>
        <v>1</v>
      </c>
    </row>
    <row r="197" spans="1:8" s="37" customFormat="1" ht="45" customHeight="1" hidden="1">
      <c r="A197" s="343"/>
      <c r="B197" s="292" t="s">
        <v>455</v>
      </c>
      <c r="C197" s="292"/>
      <c r="D197" s="293" t="s">
        <v>456</v>
      </c>
      <c r="E197" s="297">
        <f>SUM(E198)</f>
        <v>0</v>
      </c>
      <c r="F197" s="297">
        <f>SUM(F198)</f>
        <v>0</v>
      </c>
      <c r="G197" s="297">
        <f>SUM(G198)</f>
        <v>0</v>
      </c>
      <c r="H197" s="459" t="e">
        <f t="shared" si="14"/>
        <v>#DIV/0!</v>
      </c>
    </row>
    <row r="198" spans="1:8" s="37" customFormat="1" ht="30" customHeight="1" hidden="1">
      <c r="A198" s="343"/>
      <c r="B198" s="292"/>
      <c r="C198" s="292" t="s">
        <v>212</v>
      </c>
      <c r="D198" s="293" t="s">
        <v>213</v>
      </c>
      <c r="E198" s="305">
        <v>0</v>
      </c>
      <c r="F198" s="305">
        <v>0</v>
      </c>
      <c r="G198" s="305">
        <v>0</v>
      </c>
      <c r="H198" s="459" t="e">
        <f t="shared" si="14"/>
        <v>#DIV/0!</v>
      </c>
    </row>
    <row r="199" spans="1:8" s="37" customFormat="1" ht="30">
      <c r="A199" s="343"/>
      <c r="B199" s="292" t="s">
        <v>457</v>
      </c>
      <c r="C199" s="292"/>
      <c r="D199" s="293" t="s">
        <v>458</v>
      </c>
      <c r="E199" s="297">
        <f>SUM(E200,E202,E204,E206,E208)</f>
        <v>227.3</v>
      </c>
      <c r="F199" s="297">
        <f>SUM(F200,F202,F204,F206,F208)</f>
        <v>291.3</v>
      </c>
      <c r="G199" s="297">
        <f>SUM(G200,G202,G204,G206,G208)</f>
        <v>291.3</v>
      </c>
      <c r="H199" s="459">
        <f t="shared" si="14"/>
        <v>1</v>
      </c>
    </row>
    <row r="200" spans="1:8" s="37" customFormat="1" ht="75">
      <c r="A200" s="343"/>
      <c r="B200" s="292" t="s">
        <v>459</v>
      </c>
      <c r="C200" s="292"/>
      <c r="D200" s="293" t="s">
        <v>460</v>
      </c>
      <c r="E200" s="297">
        <f>SUM(E201)</f>
        <v>2.5</v>
      </c>
      <c r="F200" s="297">
        <f>SUM(F201)</f>
        <v>2.5</v>
      </c>
      <c r="G200" s="297">
        <f>SUM(G201)</f>
        <v>2.5</v>
      </c>
      <c r="H200" s="459">
        <f t="shared" si="14"/>
        <v>1</v>
      </c>
    </row>
    <row r="201" spans="1:8" s="37" customFormat="1" ht="30">
      <c r="A201" s="343"/>
      <c r="B201" s="292"/>
      <c r="C201" s="292" t="s">
        <v>212</v>
      </c>
      <c r="D201" s="293" t="s">
        <v>213</v>
      </c>
      <c r="E201" s="305">
        <v>2.5</v>
      </c>
      <c r="F201" s="305">
        <v>2.5</v>
      </c>
      <c r="G201" s="305">
        <v>2.5</v>
      </c>
      <c r="H201" s="459">
        <f t="shared" si="14"/>
        <v>1</v>
      </c>
    </row>
    <row r="202" spans="1:8" s="37" customFormat="1" ht="45">
      <c r="A202" s="343"/>
      <c r="B202" s="292" t="s">
        <v>461</v>
      </c>
      <c r="C202" s="292"/>
      <c r="D202" s="293" t="s">
        <v>462</v>
      </c>
      <c r="E202" s="297">
        <f>SUM(E203)</f>
        <v>2.5</v>
      </c>
      <c r="F202" s="297">
        <f>SUM(F203)</f>
        <v>2.5</v>
      </c>
      <c r="G202" s="297">
        <f>SUM(G203)</f>
        <v>2.5</v>
      </c>
      <c r="H202" s="459">
        <f t="shared" si="14"/>
        <v>1</v>
      </c>
    </row>
    <row r="203" spans="1:8" s="37" customFormat="1" ht="30">
      <c r="A203" s="343"/>
      <c r="B203" s="292"/>
      <c r="C203" s="292" t="s">
        <v>212</v>
      </c>
      <c r="D203" s="293" t="s">
        <v>213</v>
      </c>
      <c r="E203" s="305">
        <v>2.5</v>
      </c>
      <c r="F203" s="305">
        <v>2.5</v>
      </c>
      <c r="G203" s="305">
        <v>2.5</v>
      </c>
      <c r="H203" s="459">
        <f t="shared" si="14"/>
        <v>1</v>
      </c>
    </row>
    <row r="204" spans="1:8" s="37" customFormat="1" ht="45" hidden="1">
      <c r="A204" s="343"/>
      <c r="B204" s="292" t="s">
        <v>463</v>
      </c>
      <c r="C204" s="292"/>
      <c r="D204" s="293" t="s">
        <v>462</v>
      </c>
      <c r="E204" s="297">
        <f>SUM(E205)</f>
        <v>0</v>
      </c>
      <c r="F204" s="297">
        <f>SUM(F205)</f>
        <v>0</v>
      </c>
      <c r="G204" s="297">
        <f>SUM(G205)</f>
        <v>0</v>
      </c>
      <c r="H204" s="459" t="e">
        <f aca="true" t="shared" si="20" ref="H204:H258">G204/F204</f>
        <v>#DIV/0!</v>
      </c>
    </row>
    <row r="205" spans="1:8" s="37" customFormat="1" ht="30" hidden="1">
      <c r="A205" s="343"/>
      <c r="B205" s="292"/>
      <c r="C205" s="292" t="s">
        <v>212</v>
      </c>
      <c r="D205" s="293" t="s">
        <v>213</v>
      </c>
      <c r="E205" s="305">
        <v>0</v>
      </c>
      <c r="F205" s="305">
        <v>0</v>
      </c>
      <c r="G205" s="305">
        <v>0</v>
      </c>
      <c r="H205" s="459" t="e">
        <f t="shared" si="20"/>
        <v>#DIV/0!</v>
      </c>
    </row>
    <row r="206" spans="1:8" s="37" customFormat="1" ht="30">
      <c r="A206" s="343"/>
      <c r="B206" s="292" t="s">
        <v>464</v>
      </c>
      <c r="C206" s="292"/>
      <c r="D206" s="293" t="s">
        <v>465</v>
      </c>
      <c r="E206" s="297">
        <f>SUM(E207)</f>
        <v>3</v>
      </c>
      <c r="F206" s="297">
        <f>SUM(F207)</f>
        <v>3</v>
      </c>
      <c r="G206" s="297">
        <f>SUM(G207)</f>
        <v>3</v>
      </c>
      <c r="H206" s="459">
        <f t="shared" si="20"/>
        <v>1</v>
      </c>
    </row>
    <row r="207" spans="1:8" s="37" customFormat="1" ht="30">
      <c r="A207" s="343"/>
      <c r="B207" s="292"/>
      <c r="C207" s="292" t="s">
        <v>212</v>
      </c>
      <c r="D207" s="293" t="s">
        <v>213</v>
      </c>
      <c r="E207" s="305">
        <v>3</v>
      </c>
      <c r="F207" s="305">
        <v>3</v>
      </c>
      <c r="G207" s="305">
        <v>3</v>
      </c>
      <c r="H207" s="459">
        <f t="shared" si="20"/>
        <v>1</v>
      </c>
    </row>
    <row r="208" spans="1:8" s="37" customFormat="1" ht="30">
      <c r="A208" s="343"/>
      <c r="B208" s="292" t="s">
        <v>466</v>
      </c>
      <c r="C208" s="292"/>
      <c r="D208" s="293" t="s">
        <v>467</v>
      </c>
      <c r="E208" s="297">
        <f>SUM(E209)</f>
        <v>219.3</v>
      </c>
      <c r="F208" s="297">
        <f>SUM(F209)</f>
        <v>283.3</v>
      </c>
      <c r="G208" s="297">
        <f>SUM(G209)</f>
        <v>283.3</v>
      </c>
      <c r="H208" s="459">
        <f t="shared" si="20"/>
        <v>1</v>
      </c>
    </row>
    <row r="209" spans="1:8" s="37" customFormat="1" ht="30">
      <c r="A209" s="343"/>
      <c r="B209" s="292"/>
      <c r="C209" s="292" t="s">
        <v>212</v>
      </c>
      <c r="D209" s="293" t="s">
        <v>213</v>
      </c>
      <c r="E209" s="305">
        <v>219.3</v>
      </c>
      <c r="F209" s="305">
        <v>283.3</v>
      </c>
      <c r="G209" s="305">
        <v>283.3</v>
      </c>
      <c r="H209" s="459">
        <f t="shared" si="20"/>
        <v>1</v>
      </c>
    </row>
    <row r="210" spans="1:8" s="37" customFormat="1" ht="15.75">
      <c r="A210" s="343" t="s">
        <v>85</v>
      </c>
      <c r="B210" s="343"/>
      <c r="C210" s="343"/>
      <c r="D210" s="344" t="s">
        <v>516</v>
      </c>
      <c r="E210" s="297">
        <f aca="true" t="shared" si="21" ref="E210:H211">SUM(E211)</f>
        <v>1433.5</v>
      </c>
      <c r="F210" s="297">
        <f t="shared" si="21"/>
        <v>1575.5</v>
      </c>
      <c r="G210" s="297">
        <f t="shared" si="21"/>
        <v>1575.5</v>
      </c>
      <c r="H210" s="459">
        <f t="shared" si="20"/>
        <v>1</v>
      </c>
    </row>
    <row r="211" spans="1:8" s="37" customFormat="1" ht="15.75">
      <c r="A211" s="343" t="s">
        <v>86</v>
      </c>
      <c r="B211" s="346"/>
      <c r="C211" s="346"/>
      <c r="D211" s="344" t="s">
        <v>87</v>
      </c>
      <c r="E211" s="297">
        <f t="shared" si="21"/>
        <v>1433.5</v>
      </c>
      <c r="F211" s="297">
        <f t="shared" si="21"/>
        <v>1575.5</v>
      </c>
      <c r="G211" s="297">
        <f t="shared" si="21"/>
        <v>1575.5</v>
      </c>
      <c r="H211" s="459">
        <f t="shared" si="20"/>
        <v>1</v>
      </c>
    </row>
    <row r="212" spans="1:8" s="37" customFormat="1" ht="42.75">
      <c r="A212" s="343"/>
      <c r="B212" s="179" t="s">
        <v>517</v>
      </c>
      <c r="C212" s="179"/>
      <c r="D212" s="329" t="s">
        <v>320</v>
      </c>
      <c r="E212" s="297">
        <f>SUM(E213,E226,E229)</f>
        <v>1433.5</v>
      </c>
      <c r="F212" s="297">
        <f>SUM(F213,F226,F229)</f>
        <v>1575.5</v>
      </c>
      <c r="G212" s="297">
        <f>SUM(G213,G226,G229)</f>
        <v>1575.5</v>
      </c>
      <c r="H212" s="459">
        <f t="shared" si="20"/>
        <v>1</v>
      </c>
    </row>
    <row r="213" spans="1:8" s="37" customFormat="1" ht="30">
      <c r="A213" s="343"/>
      <c r="B213" s="292" t="s">
        <v>468</v>
      </c>
      <c r="C213" s="292"/>
      <c r="D213" s="293" t="s">
        <v>321</v>
      </c>
      <c r="E213" s="297">
        <f>SUM(E214,E217,E220,E223)</f>
        <v>1428.5</v>
      </c>
      <c r="F213" s="297">
        <f>SUM(F214,F217,F220,F223)</f>
        <v>1570.5</v>
      </c>
      <c r="G213" s="297">
        <f>SUM(G214,G217,G220,G223)</f>
        <v>1570.5</v>
      </c>
      <c r="H213" s="459">
        <f t="shared" si="20"/>
        <v>1</v>
      </c>
    </row>
    <row r="214" spans="1:8" s="37" customFormat="1" ht="45">
      <c r="A214" s="343"/>
      <c r="B214" s="292" t="s">
        <v>469</v>
      </c>
      <c r="C214" s="292"/>
      <c r="D214" s="293" t="s">
        <v>470</v>
      </c>
      <c r="E214" s="297">
        <f aca="true" t="shared" si="22" ref="E214:H215">SUM(E215)</f>
        <v>1188.5</v>
      </c>
      <c r="F214" s="297">
        <f t="shared" si="22"/>
        <v>1330.5</v>
      </c>
      <c r="G214" s="297">
        <f t="shared" si="22"/>
        <v>1330.5</v>
      </c>
      <c r="H214" s="459">
        <f t="shared" si="20"/>
        <v>1</v>
      </c>
    </row>
    <row r="215" spans="1:8" s="37" customFormat="1" ht="15.75">
      <c r="A215" s="343"/>
      <c r="B215" s="292" t="s">
        <v>471</v>
      </c>
      <c r="C215" s="292"/>
      <c r="D215" s="293" t="s">
        <v>472</v>
      </c>
      <c r="E215" s="297">
        <f t="shared" si="22"/>
        <v>1188.5</v>
      </c>
      <c r="F215" s="297">
        <f t="shared" si="22"/>
        <v>1330.5</v>
      </c>
      <c r="G215" s="297">
        <f t="shared" si="22"/>
        <v>1330.5</v>
      </c>
      <c r="H215" s="459">
        <f t="shared" si="20"/>
        <v>1</v>
      </c>
    </row>
    <row r="216" spans="1:8" s="37" customFormat="1" ht="30">
      <c r="A216" s="343"/>
      <c r="B216" s="292"/>
      <c r="C216" s="292" t="s">
        <v>212</v>
      </c>
      <c r="D216" s="293" t="s">
        <v>213</v>
      </c>
      <c r="E216" s="305">
        <v>1188.5</v>
      </c>
      <c r="F216" s="305">
        <v>1330.5</v>
      </c>
      <c r="G216" s="305">
        <v>1330.5</v>
      </c>
      <c r="H216" s="459">
        <f t="shared" si="20"/>
        <v>1</v>
      </c>
    </row>
    <row r="217" spans="1:8" s="37" customFormat="1" ht="30">
      <c r="A217" s="343"/>
      <c r="B217" s="292" t="s">
        <v>473</v>
      </c>
      <c r="C217" s="292"/>
      <c r="D217" s="293" t="s">
        <v>474</v>
      </c>
      <c r="E217" s="297">
        <f aca="true" t="shared" si="23" ref="E217:H218">SUM(E218)</f>
        <v>130</v>
      </c>
      <c r="F217" s="297">
        <f t="shared" si="23"/>
        <v>130</v>
      </c>
      <c r="G217" s="297">
        <f t="shared" si="23"/>
        <v>130</v>
      </c>
      <c r="H217" s="459">
        <f t="shared" si="20"/>
        <v>1</v>
      </c>
    </row>
    <row r="218" spans="1:8" s="37" customFormat="1" ht="30">
      <c r="A218" s="343"/>
      <c r="B218" s="292" t="s">
        <v>475</v>
      </c>
      <c r="C218" s="292"/>
      <c r="D218" s="293" t="s">
        <v>476</v>
      </c>
      <c r="E218" s="297">
        <f t="shared" si="23"/>
        <v>130</v>
      </c>
      <c r="F218" s="297">
        <f t="shared" si="23"/>
        <v>130</v>
      </c>
      <c r="G218" s="297">
        <f t="shared" si="23"/>
        <v>130</v>
      </c>
      <c r="H218" s="459">
        <f t="shared" si="20"/>
        <v>1</v>
      </c>
    </row>
    <row r="219" spans="1:8" s="37" customFormat="1" ht="30">
      <c r="A219" s="343"/>
      <c r="B219" s="292"/>
      <c r="C219" s="292" t="s">
        <v>212</v>
      </c>
      <c r="D219" s="293" t="s">
        <v>213</v>
      </c>
      <c r="E219" s="305">
        <v>130</v>
      </c>
      <c r="F219" s="305">
        <v>130</v>
      </c>
      <c r="G219" s="305">
        <v>130</v>
      </c>
      <c r="H219" s="459">
        <f t="shared" si="20"/>
        <v>1</v>
      </c>
    </row>
    <row r="220" spans="1:8" s="37" customFormat="1" ht="30">
      <c r="A220" s="343"/>
      <c r="B220" s="292" t="s">
        <v>477</v>
      </c>
      <c r="C220" s="292"/>
      <c r="D220" s="293" t="s">
        <v>478</v>
      </c>
      <c r="E220" s="297">
        <f aca="true" t="shared" si="24" ref="E220:H221">SUM(E221)</f>
        <v>60</v>
      </c>
      <c r="F220" s="297">
        <f t="shared" si="24"/>
        <v>60</v>
      </c>
      <c r="G220" s="297">
        <f t="shared" si="24"/>
        <v>60</v>
      </c>
      <c r="H220" s="459">
        <f t="shared" si="20"/>
        <v>1</v>
      </c>
    </row>
    <row r="221" spans="1:8" s="37" customFormat="1" ht="45">
      <c r="A221" s="343"/>
      <c r="B221" s="292" t="s">
        <v>479</v>
      </c>
      <c r="C221" s="292"/>
      <c r="D221" s="293" t="s">
        <v>480</v>
      </c>
      <c r="E221" s="297">
        <f t="shared" si="24"/>
        <v>60</v>
      </c>
      <c r="F221" s="297">
        <f t="shared" si="24"/>
        <v>60</v>
      </c>
      <c r="G221" s="297">
        <f t="shared" si="24"/>
        <v>60</v>
      </c>
      <c r="H221" s="459">
        <f t="shared" si="20"/>
        <v>1</v>
      </c>
    </row>
    <row r="222" spans="1:8" s="37" customFormat="1" ht="30">
      <c r="A222" s="343"/>
      <c r="B222" s="292"/>
      <c r="C222" s="292" t="s">
        <v>212</v>
      </c>
      <c r="D222" s="293" t="s">
        <v>213</v>
      </c>
      <c r="E222" s="305">
        <v>60</v>
      </c>
      <c r="F222" s="305">
        <v>60</v>
      </c>
      <c r="G222" s="305">
        <v>60</v>
      </c>
      <c r="H222" s="459">
        <f t="shared" si="20"/>
        <v>1</v>
      </c>
    </row>
    <row r="223" spans="1:8" s="37" customFormat="1" ht="30">
      <c r="A223" s="343"/>
      <c r="B223" s="292" t="s">
        <v>481</v>
      </c>
      <c r="C223" s="292"/>
      <c r="D223" s="293" t="s">
        <v>482</v>
      </c>
      <c r="E223" s="297">
        <f aca="true" t="shared" si="25" ref="E223:H224">SUM(E224)</f>
        <v>50</v>
      </c>
      <c r="F223" s="297">
        <f t="shared" si="25"/>
        <v>50</v>
      </c>
      <c r="G223" s="297">
        <f t="shared" si="25"/>
        <v>50</v>
      </c>
      <c r="H223" s="459">
        <f t="shared" si="20"/>
        <v>1</v>
      </c>
    </row>
    <row r="224" spans="1:8" s="37" customFormat="1" ht="15.75">
      <c r="A224" s="343"/>
      <c r="B224" s="292" t="s">
        <v>483</v>
      </c>
      <c r="C224" s="292"/>
      <c r="D224" s="293" t="s">
        <v>484</v>
      </c>
      <c r="E224" s="297">
        <f t="shared" si="25"/>
        <v>50</v>
      </c>
      <c r="F224" s="297">
        <f t="shared" si="25"/>
        <v>50</v>
      </c>
      <c r="G224" s="297">
        <f t="shared" si="25"/>
        <v>50</v>
      </c>
      <c r="H224" s="459">
        <f t="shared" si="20"/>
        <v>1</v>
      </c>
    </row>
    <row r="225" spans="1:8" s="37" customFormat="1" ht="30">
      <c r="A225" s="343"/>
      <c r="B225" s="292"/>
      <c r="C225" s="292" t="s">
        <v>212</v>
      </c>
      <c r="D225" s="293" t="s">
        <v>213</v>
      </c>
      <c r="E225" s="305">
        <v>50</v>
      </c>
      <c r="F225" s="305">
        <v>50</v>
      </c>
      <c r="G225" s="305">
        <v>50</v>
      </c>
      <c r="H225" s="459">
        <f t="shared" si="20"/>
        <v>1</v>
      </c>
    </row>
    <row r="226" spans="1:8" s="37" customFormat="1" ht="45" hidden="1">
      <c r="A226" s="343"/>
      <c r="B226" s="301" t="s">
        <v>322</v>
      </c>
      <c r="C226" s="301"/>
      <c r="D226" s="303" t="s">
        <v>323</v>
      </c>
      <c r="E226" s="297">
        <f aca="true" t="shared" si="26" ref="E226:H227">SUM(E227)</f>
        <v>0</v>
      </c>
      <c r="F226" s="297">
        <f t="shared" si="26"/>
        <v>0</v>
      </c>
      <c r="G226" s="297">
        <f t="shared" si="26"/>
        <v>0</v>
      </c>
      <c r="H226" s="459" t="e">
        <f t="shared" si="20"/>
        <v>#DIV/0!</v>
      </c>
    </row>
    <row r="227" spans="1:8" s="37" customFormat="1" ht="15.75" hidden="1">
      <c r="A227" s="343"/>
      <c r="B227" s="349" t="s">
        <v>324</v>
      </c>
      <c r="C227" s="292"/>
      <c r="D227" s="293" t="s">
        <v>325</v>
      </c>
      <c r="E227" s="297">
        <f t="shared" si="26"/>
        <v>0</v>
      </c>
      <c r="F227" s="297">
        <f t="shared" si="26"/>
        <v>0</v>
      </c>
      <c r="G227" s="297">
        <f t="shared" si="26"/>
        <v>0</v>
      </c>
      <c r="H227" s="459" t="e">
        <f t="shared" si="20"/>
        <v>#DIV/0!</v>
      </c>
    </row>
    <row r="228" spans="1:8" s="37" customFormat="1" ht="30" hidden="1">
      <c r="A228" s="343"/>
      <c r="B228" s="292"/>
      <c r="C228" s="292" t="s">
        <v>212</v>
      </c>
      <c r="D228" s="293" t="s">
        <v>213</v>
      </c>
      <c r="E228" s="305">
        <v>0</v>
      </c>
      <c r="F228" s="305">
        <v>0</v>
      </c>
      <c r="G228" s="305">
        <v>0</v>
      </c>
      <c r="H228" s="459" t="e">
        <f t="shared" si="20"/>
        <v>#DIV/0!</v>
      </c>
    </row>
    <row r="229" spans="1:8" s="37" customFormat="1" ht="30">
      <c r="A229" s="343"/>
      <c r="B229" s="301" t="s">
        <v>485</v>
      </c>
      <c r="C229" s="301"/>
      <c r="D229" s="303" t="s">
        <v>326</v>
      </c>
      <c r="E229" s="297">
        <f aca="true" t="shared" si="27" ref="E229:H231">SUM(E230)</f>
        <v>5</v>
      </c>
      <c r="F229" s="297">
        <f t="shared" si="27"/>
        <v>5</v>
      </c>
      <c r="G229" s="297">
        <f t="shared" si="27"/>
        <v>5</v>
      </c>
      <c r="H229" s="459">
        <f t="shared" si="20"/>
        <v>1</v>
      </c>
    </row>
    <row r="230" spans="1:8" s="37" customFormat="1" ht="30">
      <c r="A230" s="343"/>
      <c r="B230" s="349" t="s">
        <v>486</v>
      </c>
      <c r="C230" s="292"/>
      <c r="D230" s="293" t="s">
        <v>487</v>
      </c>
      <c r="E230" s="297">
        <f t="shared" si="27"/>
        <v>5</v>
      </c>
      <c r="F230" s="297">
        <f t="shared" si="27"/>
        <v>5</v>
      </c>
      <c r="G230" s="297">
        <f t="shared" si="27"/>
        <v>5</v>
      </c>
      <c r="H230" s="459">
        <f t="shared" si="20"/>
        <v>1</v>
      </c>
    </row>
    <row r="231" spans="1:8" s="37" customFormat="1" ht="30">
      <c r="A231" s="343"/>
      <c r="B231" s="292" t="s">
        <v>488</v>
      </c>
      <c r="C231" s="292"/>
      <c r="D231" s="293" t="s">
        <v>489</v>
      </c>
      <c r="E231" s="297">
        <f t="shared" si="27"/>
        <v>5</v>
      </c>
      <c r="F231" s="297">
        <f t="shared" si="27"/>
        <v>5</v>
      </c>
      <c r="G231" s="297">
        <f t="shared" si="27"/>
        <v>5</v>
      </c>
      <c r="H231" s="459">
        <f t="shared" si="20"/>
        <v>1</v>
      </c>
    </row>
    <row r="232" spans="1:8" s="37" customFormat="1" ht="30">
      <c r="A232" s="343"/>
      <c r="B232" s="292"/>
      <c r="C232" s="292" t="s">
        <v>212</v>
      </c>
      <c r="D232" s="293" t="s">
        <v>213</v>
      </c>
      <c r="E232" s="305">
        <v>5</v>
      </c>
      <c r="F232" s="305">
        <v>5</v>
      </c>
      <c r="G232" s="305">
        <v>5</v>
      </c>
      <c r="H232" s="459">
        <f t="shared" si="20"/>
        <v>1</v>
      </c>
    </row>
    <row r="233" spans="1:8" ht="15.75">
      <c r="A233" s="350" t="s">
        <v>88</v>
      </c>
      <c r="B233" s="322"/>
      <c r="C233" s="322"/>
      <c r="D233" s="351" t="s">
        <v>518</v>
      </c>
      <c r="E233" s="297">
        <f aca="true" t="shared" si="28" ref="E233:H234">SUM(E234)</f>
        <v>30.6</v>
      </c>
      <c r="F233" s="297">
        <f t="shared" si="28"/>
        <v>60.6</v>
      </c>
      <c r="G233" s="297">
        <f t="shared" si="28"/>
        <v>60.6</v>
      </c>
      <c r="H233" s="459">
        <f t="shared" si="20"/>
        <v>1</v>
      </c>
    </row>
    <row r="234" spans="1:8" ht="15.75">
      <c r="A234" s="350" t="s">
        <v>89</v>
      </c>
      <c r="B234" s="322"/>
      <c r="C234" s="322"/>
      <c r="D234" s="351" t="s">
        <v>90</v>
      </c>
      <c r="E234" s="297">
        <f t="shared" si="28"/>
        <v>30.6</v>
      </c>
      <c r="F234" s="297">
        <f t="shared" si="28"/>
        <v>60.6</v>
      </c>
      <c r="G234" s="297">
        <f t="shared" si="28"/>
        <v>60.6</v>
      </c>
      <c r="H234" s="459">
        <f t="shared" si="20"/>
        <v>1</v>
      </c>
    </row>
    <row r="235" spans="1:8" ht="15.75">
      <c r="A235" s="301"/>
      <c r="B235" s="301" t="s">
        <v>366</v>
      </c>
      <c r="C235" s="302"/>
      <c r="D235" s="303" t="s">
        <v>285</v>
      </c>
      <c r="E235" s="297">
        <f>SUM(E236,E243)</f>
        <v>30.6</v>
      </c>
      <c r="F235" s="297">
        <f>SUM(F236,F243)</f>
        <v>60.6</v>
      </c>
      <c r="G235" s="297">
        <f>SUM(G236,G243)</f>
        <v>60.6</v>
      </c>
      <c r="H235" s="459">
        <f t="shared" si="20"/>
        <v>1</v>
      </c>
    </row>
    <row r="236" spans="1:8" ht="45">
      <c r="A236" s="292"/>
      <c r="B236" s="301" t="s">
        <v>367</v>
      </c>
      <c r="C236" s="301"/>
      <c r="D236" s="303" t="s">
        <v>292</v>
      </c>
      <c r="E236" s="297">
        <f>SUM(E237,E239,E241)</f>
        <v>0</v>
      </c>
      <c r="F236" s="297">
        <f>SUM(F237,F239,F241)</f>
        <v>30</v>
      </c>
      <c r="G236" s="297">
        <f>SUM(G237,G239,G241)</f>
        <v>30</v>
      </c>
      <c r="H236" s="459">
        <f t="shared" si="20"/>
        <v>1</v>
      </c>
    </row>
    <row r="237" spans="1:8" ht="120" hidden="1">
      <c r="A237" s="308"/>
      <c r="B237" s="301" t="s">
        <v>490</v>
      </c>
      <c r="C237" s="302"/>
      <c r="D237" s="303" t="s">
        <v>491</v>
      </c>
      <c r="E237" s="297">
        <f>SUM(E238)</f>
        <v>0</v>
      </c>
      <c r="F237" s="297">
        <f>SUM(F238)</f>
        <v>0</v>
      </c>
      <c r="G237" s="297">
        <f>SUM(G238)</f>
        <v>0</v>
      </c>
      <c r="H237" s="459" t="e">
        <f t="shared" si="20"/>
        <v>#DIV/0!</v>
      </c>
    </row>
    <row r="238" spans="1:8" ht="15.75" hidden="1">
      <c r="A238" s="301"/>
      <c r="B238" s="302"/>
      <c r="C238" s="306" t="s">
        <v>101</v>
      </c>
      <c r="D238" s="312" t="s">
        <v>96</v>
      </c>
      <c r="E238" s="305">
        <v>0</v>
      </c>
      <c r="F238" s="305">
        <v>0</v>
      </c>
      <c r="G238" s="305">
        <v>0</v>
      </c>
      <c r="H238" s="459" t="e">
        <f t="shared" si="20"/>
        <v>#DIV/0!</v>
      </c>
    </row>
    <row r="239" spans="1:8" ht="60" hidden="1">
      <c r="A239" s="308"/>
      <c r="B239" s="301" t="s">
        <v>435</v>
      </c>
      <c r="C239" s="301"/>
      <c r="D239" s="293" t="s">
        <v>436</v>
      </c>
      <c r="E239" s="297">
        <f>SUM(E240)</f>
        <v>0</v>
      </c>
      <c r="F239" s="297">
        <f>SUM(F240)</f>
        <v>0</v>
      </c>
      <c r="G239" s="297">
        <f>SUM(G240)</f>
        <v>0</v>
      </c>
      <c r="H239" s="459" t="e">
        <f t="shared" si="20"/>
        <v>#DIV/0!</v>
      </c>
    </row>
    <row r="240" spans="1:8" s="37" customFormat="1" ht="15.75" hidden="1">
      <c r="A240" s="301"/>
      <c r="B240" s="302"/>
      <c r="C240" s="306" t="s">
        <v>101</v>
      </c>
      <c r="D240" s="312" t="s">
        <v>96</v>
      </c>
      <c r="E240" s="305">
        <v>0</v>
      </c>
      <c r="F240" s="305">
        <v>0</v>
      </c>
      <c r="G240" s="305">
        <v>0</v>
      </c>
      <c r="H240" s="459" t="e">
        <f t="shared" si="20"/>
        <v>#DIV/0!</v>
      </c>
    </row>
    <row r="241" spans="1:8" ht="15.75">
      <c r="A241" s="308"/>
      <c r="B241" s="306" t="s">
        <v>408</v>
      </c>
      <c r="C241" s="320"/>
      <c r="D241" s="312" t="s">
        <v>209</v>
      </c>
      <c r="E241" s="297">
        <f>SUM(E242)</f>
        <v>0</v>
      </c>
      <c r="F241" s="297">
        <f>SUM(F242)</f>
        <v>30</v>
      </c>
      <c r="G241" s="297">
        <f>SUM(G242)</f>
        <v>30</v>
      </c>
      <c r="H241" s="459">
        <f t="shared" si="20"/>
        <v>1</v>
      </c>
    </row>
    <row r="242" spans="1:8" s="37" customFormat="1" ht="30">
      <c r="A242" s="301"/>
      <c r="B242" s="320"/>
      <c r="C242" s="306" t="s">
        <v>577</v>
      </c>
      <c r="D242" s="307" t="s">
        <v>578</v>
      </c>
      <c r="E242" s="305">
        <v>0</v>
      </c>
      <c r="F242" s="305">
        <v>30</v>
      </c>
      <c r="G242" s="305">
        <v>30</v>
      </c>
      <c r="H242" s="459">
        <f t="shared" si="20"/>
        <v>1</v>
      </c>
    </row>
    <row r="243" spans="1:8" s="37" customFormat="1" ht="45">
      <c r="A243" s="301"/>
      <c r="B243" s="301" t="s">
        <v>418</v>
      </c>
      <c r="C243" s="301"/>
      <c r="D243" s="303" t="s">
        <v>291</v>
      </c>
      <c r="E243" s="297">
        <f>SUM(E246,E244)</f>
        <v>30.6</v>
      </c>
      <c r="F243" s="297">
        <f>SUM(F246,F244)</f>
        <v>30.6</v>
      </c>
      <c r="G243" s="297">
        <f>SUM(G246,G244)</f>
        <v>30.6</v>
      </c>
      <c r="H243" s="459">
        <f t="shared" si="20"/>
        <v>1</v>
      </c>
    </row>
    <row r="244" spans="1:8" ht="71.25" hidden="1">
      <c r="A244" s="308"/>
      <c r="B244" s="179" t="s">
        <v>299</v>
      </c>
      <c r="C244" s="308"/>
      <c r="D244" s="329" t="s">
        <v>300</v>
      </c>
      <c r="E244" s="297">
        <f aca="true" t="shared" si="29" ref="E244:H246">SUM(E245)</f>
        <v>0</v>
      </c>
      <c r="F244" s="297">
        <f t="shared" si="29"/>
        <v>0</v>
      </c>
      <c r="G244" s="297">
        <f t="shared" si="29"/>
        <v>0</v>
      </c>
      <c r="H244" s="459" t="e">
        <f t="shared" si="20"/>
        <v>#DIV/0!</v>
      </c>
    </row>
    <row r="245" spans="1:8" s="37" customFormat="1" ht="15.75" hidden="1">
      <c r="A245" s="301"/>
      <c r="B245" s="301"/>
      <c r="C245" s="306" t="s">
        <v>101</v>
      </c>
      <c r="D245" s="312" t="s">
        <v>96</v>
      </c>
      <c r="E245" s="305">
        <v>0</v>
      </c>
      <c r="F245" s="305"/>
      <c r="G245" s="305"/>
      <c r="H245" s="459" t="e">
        <f t="shared" si="20"/>
        <v>#DIV/0!</v>
      </c>
    </row>
    <row r="246" spans="1:8" ht="105">
      <c r="A246" s="308"/>
      <c r="B246" s="292" t="s">
        <v>492</v>
      </c>
      <c r="C246" s="302"/>
      <c r="D246" s="293" t="s">
        <v>493</v>
      </c>
      <c r="E246" s="297">
        <f t="shared" si="29"/>
        <v>30.6</v>
      </c>
      <c r="F246" s="297">
        <f t="shared" si="29"/>
        <v>30.6</v>
      </c>
      <c r="G246" s="297">
        <f t="shared" si="29"/>
        <v>30.6</v>
      </c>
      <c r="H246" s="459">
        <f t="shared" si="20"/>
        <v>1</v>
      </c>
    </row>
    <row r="247" spans="1:8" s="37" customFormat="1" ht="30">
      <c r="A247" s="301"/>
      <c r="B247" s="301"/>
      <c r="C247" s="292" t="s">
        <v>212</v>
      </c>
      <c r="D247" s="293" t="s">
        <v>213</v>
      </c>
      <c r="E247" s="305">
        <v>30.6</v>
      </c>
      <c r="F247" s="305">
        <v>30.6</v>
      </c>
      <c r="G247" s="305">
        <v>30.6</v>
      </c>
      <c r="H247" s="459">
        <f t="shared" si="20"/>
        <v>1</v>
      </c>
    </row>
    <row r="248" spans="1:8" s="37" customFormat="1" ht="15.75">
      <c r="A248" s="350" t="s">
        <v>95</v>
      </c>
      <c r="B248" s="322"/>
      <c r="C248" s="322"/>
      <c r="D248" s="351" t="s">
        <v>519</v>
      </c>
      <c r="E248" s="297">
        <f aca="true" t="shared" si="30" ref="E248:H250">SUM(E249)</f>
        <v>236.9</v>
      </c>
      <c r="F248" s="297">
        <f t="shared" si="30"/>
        <v>236.9</v>
      </c>
      <c r="G248" s="297">
        <f t="shared" si="30"/>
        <v>236.9</v>
      </c>
      <c r="H248" s="459">
        <f t="shared" si="20"/>
        <v>1</v>
      </c>
    </row>
    <row r="249" spans="1:8" ht="15.75">
      <c r="A249" s="350" t="s">
        <v>125</v>
      </c>
      <c r="B249" s="352"/>
      <c r="C249" s="352"/>
      <c r="D249" s="353" t="s">
        <v>132</v>
      </c>
      <c r="E249" s="297">
        <f t="shared" si="30"/>
        <v>236.9</v>
      </c>
      <c r="F249" s="297">
        <f t="shared" si="30"/>
        <v>236.9</v>
      </c>
      <c r="G249" s="297">
        <f t="shared" si="30"/>
        <v>236.9</v>
      </c>
      <c r="H249" s="459">
        <f t="shared" si="20"/>
        <v>1</v>
      </c>
    </row>
    <row r="250" spans="1:8" s="37" customFormat="1" ht="45">
      <c r="A250" s="301"/>
      <c r="B250" s="292" t="s">
        <v>494</v>
      </c>
      <c r="C250" s="292"/>
      <c r="D250" s="293" t="s">
        <v>495</v>
      </c>
      <c r="E250" s="297">
        <f t="shared" si="30"/>
        <v>236.9</v>
      </c>
      <c r="F250" s="297">
        <f t="shared" si="30"/>
        <v>236.9</v>
      </c>
      <c r="G250" s="297">
        <f t="shared" si="30"/>
        <v>236.9</v>
      </c>
      <c r="H250" s="459">
        <f t="shared" si="20"/>
        <v>1</v>
      </c>
    </row>
    <row r="251" spans="1:8" s="37" customFormat="1" ht="30">
      <c r="A251" s="292"/>
      <c r="B251" s="292" t="s">
        <v>496</v>
      </c>
      <c r="C251" s="292"/>
      <c r="D251" s="293" t="s">
        <v>497</v>
      </c>
      <c r="E251" s="297">
        <f>SUM(E252,E255)</f>
        <v>236.9</v>
      </c>
      <c r="F251" s="297">
        <f>SUM(F252,F255)</f>
        <v>236.9</v>
      </c>
      <c r="G251" s="297">
        <f>SUM(G252,G255)</f>
        <v>236.9</v>
      </c>
      <c r="H251" s="459">
        <f t="shared" si="20"/>
        <v>1</v>
      </c>
    </row>
    <row r="252" spans="1:8" ht="15.75">
      <c r="A252" s="341"/>
      <c r="B252" s="292" t="s">
        <v>498</v>
      </c>
      <c r="C252" s="292"/>
      <c r="D252" s="293" t="s">
        <v>499</v>
      </c>
      <c r="E252" s="297">
        <f aca="true" t="shared" si="31" ref="E252:H253">SUM(E253)</f>
        <v>7</v>
      </c>
      <c r="F252" s="297">
        <f t="shared" si="31"/>
        <v>7</v>
      </c>
      <c r="G252" s="297">
        <f t="shared" si="31"/>
        <v>7</v>
      </c>
      <c r="H252" s="459">
        <f t="shared" si="20"/>
        <v>1</v>
      </c>
    </row>
    <row r="253" spans="1:8" ht="30">
      <c r="A253" s="292"/>
      <c r="B253" s="292" t="s">
        <v>500</v>
      </c>
      <c r="C253" s="292"/>
      <c r="D253" s="293" t="s">
        <v>501</v>
      </c>
      <c r="E253" s="297">
        <f t="shared" si="31"/>
        <v>7</v>
      </c>
      <c r="F253" s="297">
        <f t="shared" si="31"/>
        <v>7</v>
      </c>
      <c r="G253" s="297">
        <f t="shared" si="31"/>
        <v>7</v>
      </c>
      <c r="H253" s="459">
        <f t="shared" si="20"/>
        <v>1</v>
      </c>
    </row>
    <row r="254" spans="1:8" s="37" customFormat="1" ht="30">
      <c r="A254" s="341"/>
      <c r="B254" s="292"/>
      <c r="C254" s="292" t="s">
        <v>212</v>
      </c>
      <c r="D254" s="293" t="s">
        <v>213</v>
      </c>
      <c r="E254" s="305">
        <v>7</v>
      </c>
      <c r="F254" s="305">
        <v>7</v>
      </c>
      <c r="G254" s="305">
        <v>7</v>
      </c>
      <c r="H254" s="459">
        <f t="shared" si="20"/>
        <v>1</v>
      </c>
    </row>
    <row r="255" spans="1:8" s="37" customFormat="1" ht="30">
      <c r="A255" s="301"/>
      <c r="B255" s="292" t="s">
        <v>502</v>
      </c>
      <c r="C255" s="292"/>
      <c r="D255" s="293" t="s">
        <v>503</v>
      </c>
      <c r="E255" s="297">
        <f aca="true" t="shared" si="32" ref="E255:H256">SUM(E256)</f>
        <v>229.9</v>
      </c>
      <c r="F255" s="297">
        <f t="shared" si="32"/>
        <v>229.9</v>
      </c>
      <c r="G255" s="297">
        <f t="shared" si="32"/>
        <v>229.9</v>
      </c>
      <c r="H255" s="459">
        <f t="shared" si="20"/>
        <v>1</v>
      </c>
    </row>
    <row r="256" spans="1:8" s="37" customFormat="1" ht="90">
      <c r="A256" s="313"/>
      <c r="B256" s="292" t="s">
        <v>504</v>
      </c>
      <c r="C256" s="292"/>
      <c r="D256" s="293" t="s">
        <v>505</v>
      </c>
      <c r="E256" s="297">
        <f t="shared" si="32"/>
        <v>229.9</v>
      </c>
      <c r="F256" s="297">
        <f t="shared" si="32"/>
        <v>229.9</v>
      </c>
      <c r="G256" s="297">
        <f t="shared" si="32"/>
        <v>229.9</v>
      </c>
      <c r="H256" s="459">
        <f t="shared" si="20"/>
        <v>1</v>
      </c>
    </row>
    <row r="257" spans="1:8" ht="30">
      <c r="A257" s="313"/>
      <c r="B257" s="292"/>
      <c r="C257" s="292" t="s">
        <v>212</v>
      </c>
      <c r="D257" s="293" t="s">
        <v>213</v>
      </c>
      <c r="E257" s="305">
        <v>229.9</v>
      </c>
      <c r="F257" s="305">
        <v>229.9</v>
      </c>
      <c r="G257" s="305">
        <v>229.9</v>
      </c>
      <c r="H257" s="459">
        <f t="shared" si="20"/>
        <v>1</v>
      </c>
    </row>
    <row r="258" spans="1:8" s="35" customFormat="1" ht="30" customHeight="1">
      <c r="A258" s="428" t="s">
        <v>97</v>
      </c>
      <c r="B258" s="429"/>
      <c r="C258" s="158"/>
      <c r="D258" s="158"/>
      <c r="E258" s="159">
        <f>SUM(E11,E56,E63,E107,E147,E187,E210,E233,E248)</f>
        <v>9046.2</v>
      </c>
      <c r="F258" s="159">
        <f>SUM(F11,F56,F63,F107,F147,F187,F210,F233,F248)</f>
        <v>9885.099999999999</v>
      </c>
      <c r="G258" s="159">
        <f>SUM(G11,G56,G63,G107,G147,G187,G210,G233,G248)</f>
        <v>9775.7</v>
      </c>
      <c r="H258" s="459">
        <f t="shared" si="20"/>
        <v>0.9889328383122075</v>
      </c>
    </row>
  </sheetData>
  <sheetProtection/>
  <mergeCells count="4">
    <mergeCell ref="A6:H6"/>
    <mergeCell ref="A7:H7"/>
    <mergeCell ref="A8:H8"/>
    <mergeCell ref="A258:B258"/>
  </mergeCells>
  <printOptions/>
  <pageMargins left="0.9055118110236221" right="0.3937007874015748" top="0.5905511811023623" bottom="0.5905511811023623" header="0" footer="0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"/>
  <sheetViews>
    <sheetView tabSelected="1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25.140625" style="24" customWidth="1"/>
    <col min="2" max="2" width="32.7109375" style="24" customWidth="1"/>
    <col min="3" max="5" width="20.7109375" style="43" customWidth="1"/>
    <col min="6" max="16384" width="9.140625" style="24" customWidth="1"/>
  </cols>
  <sheetData>
    <row r="1" spans="3:5" ht="15">
      <c r="C1" s="124" t="s">
        <v>123</v>
      </c>
      <c r="D1" s="160"/>
      <c r="E1" s="160" t="s">
        <v>123</v>
      </c>
    </row>
    <row r="2" spans="4:5" ht="15">
      <c r="D2" s="57" t="s">
        <v>118</v>
      </c>
      <c r="E2" s="42"/>
    </row>
    <row r="3" ht="15">
      <c r="D3" s="45" t="s">
        <v>54</v>
      </c>
    </row>
    <row r="4" ht="15">
      <c r="D4" s="45" t="s">
        <v>55</v>
      </c>
    </row>
    <row r="5" spans="1:5" ht="12.75" customHeight="1">
      <c r="A5" s="25"/>
      <c r="B5" s="26"/>
      <c r="D5" s="143" t="s">
        <v>531</v>
      </c>
      <c r="E5" s="42"/>
    </row>
    <row r="6" spans="1:5" ht="12.75" customHeight="1">
      <c r="A6" s="25"/>
      <c r="B6" s="26"/>
      <c r="C6" s="45"/>
      <c r="D6" s="42"/>
      <c r="E6" s="42"/>
    </row>
    <row r="7" spans="1:5" s="146" customFormat="1" ht="66.75" customHeight="1">
      <c r="A7" s="431" t="s">
        <v>648</v>
      </c>
      <c r="B7" s="431"/>
      <c r="C7" s="431"/>
      <c r="D7" s="431"/>
      <c r="E7" s="431"/>
    </row>
    <row r="8" spans="1:5" s="146" customFormat="1" ht="12.75" customHeight="1">
      <c r="A8" s="25"/>
      <c r="B8" s="147"/>
      <c r="C8" s="222"/>
      <c r="D8" s="222"/>
      <c r="E8" s="222"/>
    </row>
    <row r="9" spans="1:5" s="146" customFormat="1" ht="12.75" customHeight="1">
      <c r="A9" s="152"/>
      <c r="B9" s="147"/>
      <c r="C9" s="222"/>
      <c r="D9" s="222"/>
      <c r="E9" s="222"/>
    </row>
    <row r="10" spans="1:5" s="355" customFormat="1" ht="44.25" customHeight="1">
      <c r="A10" s="157" t="s">
        <v>267</v>
      </c>
      <c r="B10" s="157" t="s">
        <v>133</v>
      </c>
      <c r="C10" s="44" t="s">
        <v>134</v>
      </c>
      <c r="D10" s="44" t="s">
        <v>105</v>
      </c>
      <c r="E10" s="44" t="s">
        <v>641</v>
      </c>
    </row>
    <row r="11" spans="1:5" s="355" customFormat="1" ht="33.75" customHeight="1">
      <c r="A11" s="367" t="s">
        <v>135</v>
      </c>
      <c r="B11" s="295" t="s">
        <v>136</v>
      </c>
      <c r="C11" s="413">
        <f>SUM(C12:C13)</f>
        <v>329.4</v>
      </c>
      <c r="D11" s="413">
        <f>SUM(D12:D13)</f>
        <v>484.3</v>
      </c>
      <c r="E11" s="459">
        <f>D11/C11</f>
        <v>1.4702489374620524</v>
      </c>
    </row>
    <row r="12" spans="1:5" s="355" customFormat="1" ht="33.75" customHeight="1">
      <c r="A12" s="369"/>
      <c r="B12" s="295" t="s">
        <v>526</v>
      </c>
      <c r="C12" s="370"/>
      <c r="D12" s="370"/>
      <c r="E12" s="459" t="e">
        <f>D12/C12</f>
        <v>#DIV/0!</v>
      </c>
    </row>
    <row r="13" spans="1:5" s="355" customFormat="1" ht="33.75" customHeight="1">
      <c r="A13" s="369"/>
      <c r="B13" s="295" t="s">
        <v>527</v>
      </c>
      <c r="C13" s="370">
        <v>329.4</v>
      </c>
      <c r="D13" s="370">
        <v>484.3</v>
      </c>
      <c r="E13" s="459">
        <f>D13/C13</f>
        <v>1.4702489374620524</v>
      </c>
    </row>
    <row r="14" spans="1:5" s="355" customFormat="1" ht="24.75" customHeight="1">
      <c r="A14" s="365" t="s">
        <v>137</v>
      </c>
      <c r="B14" s="366"/>
      <c r="C14" s="412">
        <f>SUM(C11)</f>
        <v>329.4</v>
      </c>
      <c r="D14" s="412">
        <f>SUM(D11)</f>
        <v>484.3</v>
      </c>
      <c r="E14" s="461">
        <f>D14/C14</f>
        <v>1.4702489374620524</v>
      </c>
    </row>
    <row r="15" spans="1:5" ht="16.5" customHeight="1" hidden="1">
      <c r="A15" s="55"/>
      <c r="B15" s="54" t="s">
        <v>115</v>
      </c>
      <c r="C15" s="56">
        <f>SUM(C11)</f>
        <v>329.4</v>
      </c>
      <c r="D15" s="56">
        <f>SUM(D11)</f>
        <v>484.3</v>
      </c>
      <c r="E15" s="56">
        <f>SUM(E11)</f>
        <v>1.4702489374620524</v>
      </c>
    </row>
  </sheetData>
  <sheetProtection/>
  <mergeCells count="1">
    <mergeCell ref="A7:E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00390625" style="60" customWidth="1"/>
    <col min="2" max="2" width="64.140625" style="60" customWidth="1"/>
    <col min="3" max="3" width="27.00390625" style="60" customWidth="1"/>
    <col min="4" max="5" width="20.7109375" style="60" hidden="1" customWidth="1"/>
    <col min="6" max="16384" width="9.140625" style="60" customWidth="1"/>
  </cols>
  <sheetData>
    <row r="1" spans="1:3" ht="15">
      <c r="A1" s="59"/>
      <c r="C1" s="144" t="s">
        <v>123</v>
      </c>
    </row>
    <row r="2" ht="15">
      <c r="B2" s="161" t="s">
        <v>114</v>
      </c>
    </row>
    <row r="3" ht="15">
      <c r="B3" s="161" t="s">
        <v>3</v>
      </c>
    </row>
    <row r="4" ht="15">
      <c r="B4" s="161" t="s">
        <v>138</v>
      </c>
    </row>
    <row r="5" ht="15">
      <c r="B5" s="290" t="s">
        <v>531</v>
      </c>
    </row>
    <row r="8" spans="1:3" ht="15">
      <c r="A8" s="433" t="s">
        <v>192</v>
      </c>
      <c r="B8" s="433"/>
      <c r="C8" s="433"/>
    </row>
    <row r="9" spans="1:3" ht="15" customHeight="1">
      <c r="A9" s="433" t="s">
        <v>139</v>
      </c>
      <c r="B9" s="433"/>
      <c r="C9" s="433"/>
    </row>
    <row r="10" spans="1:3" ht="15">
      <c r="A10" s="433" t="s">
        <v>585</v>
      </c>
      <c r="B10" s="433"/>
      <c r="C10" s="433"/>
    </row>
    <row r="11" spans="1:2" ht="15">
      <c r="A11" s="61"/>
      <c r="B11" s="61"/>
    </row>
    <row r="12" spans="1:2" ht="15">
      <c r="A12" s="61"/>
      <c r="B12" s="61"/>
    </row>
    <row r="13" spans="1:2" ht="15">
      <c r="A13" s="61"/>
      <c r="B13" s="61"/>
    </row>
    <row r="14" spans="1:2" ht="15">
      <c r="A14" s="61"/>
      <c r="B14" s="61"/>
    </row>
    <row r="15" spans="1:3" ht="15">
      <c r="A15" s="62" t="s">
        <v>140</v>
      </c>
      <c r="B15" s="62"/>
      <c r="C15" s="63" t="s">
        <v>141</v>
      </c>
    </row>
    <row r="16" spans="1:3" ht="15">
      <c r="A16" s="62"/>
      <c r="B16" s="62"/>
      <c r="C16" s="63"/>
    </row>
    <row r="17" spans="1:3" ht="30">
      <c r="A17" s="64" t="s">
        <v>18</v>
      </c>
      <c r="B17" s="64" t="s">
        <v>142</v>
      </c>
      <c r="C17" s="64" t="s">
        <v>586</v>
      </c>
    </row>
    <row r="18" spans="1:3" ht="15">
      <c r="A18" s="65" t="s">
        <v>143</v>
      </c>
      <c r="B18" s="65" t="s">
        <v>359</v>
      </c>
      <c r="C18" s="66">
        <v>0</v>
      </c>
    </row>
    <row r="19" spans="1:3" ht="15">
      <c r="A19" s="65" t="s">
        <v>145</v>
      </c>
      <c r="B19" s="65" t="s">
        <v>587</v>
      </c>
      <c r="C19" s="66">
        <v>0</v>
      </c>
    </row>
    <row r="20" spans="1:3" ht="30">
      <c r="A20" s="65" t="s">
        <v>147</v>
      </c>
      <c r="B20" s="65" t="s">
        <v>148</v>
      </c>
      <c r="C20" s="66">
        <v>0</v>
      </c>
    </row>
    <row r="21" spans="1:3" ht="15">
      <c r="A21" s="65" t="s">
        <v>149</v>
      </c>
      <c r="B21" s="65" t="s">
        <v>150</v>
      </c>
      <c r="C21" s="66">
        <v>0</v>
      </c>
    </row>
    <row r="22" spans="1:3" ht="15">
      <c r="A22" s="65">
        <v>3</v>
      </c>
      <c r="B22" s="65" t="s">
        <v>588</v>
      </c>
      <c r="C22" s="66">
        <v>0</v>
      </c>
    </row>
    <row r="23" spans="1:3" ht="30">
      <c r="A23" s="65" t="s">
        <v>152</v>
      </c>
      <c r="B23" s="65" t="s">
        <v>148</v>
      </c>
      <c r="C23" s="66">
        <v>0</v>
      </c>
    </row>
    <row r="24" spans="1:3" ht="15">
      <c r="A24" s="65" t="s">
        <v>153</v>
      </c>
      <c r="B24" s="65" t="s">
        <v>154</v>
      </c>
      <c r="C24" s="66">
        <v>0</v>
      </c>
    </row>
    <row r="25" spans="1:3" ht="18" customHeight="1">
      <c r="A25" s="65" t="s">
        <v>155</v>
      </c>
      <c r="B25" s="65" t="s">
        <v>589</v>
      </c>
      <c r="C25" s="66">
        <v>0</v>
      </c>
    </row>
    <row r="26" spans="1:3" ht="18" customHeight="1">
      <c r="A26" s="105"/>
      <c r="B26" s="105"/>
      <c r="C26" s="106"/>
    </row>
    <row r="28" spans="1:5" ht="15" hidden="1">
      <c r="A28" s="433" t="s">
        <v>192</v>
      </c>
      <c r="B28" s="433"/>
      <c r="C28" s="433"/>
      <c r="D28" s="433"/>
      <c r="E28" s="433"/>
    </row>
    <row r="29" spans="1:5" ht="15" hidden="1">
      <c r="A29" s="432" t="s">
        <v>193</v>
      </c>
      <c r="B29" s="432"/>
      <c r="C29" s="432"/>
      <c r="D29" s="432"/>
      <c r="E29" s="432"/>
    </row>
    <row r="30" spans="1:5" ht="24" customHeight="1" hidden="1">
      <c r="A30" s="432" t="s">
        <v>122</v>
      </c>
      <c r="B30" s="432"/>
      <c r="C30" s="432"/>
      <c r="D30" s="432"/>
      <c r="E30" s="432"/>
    </row>
    <row r="31" spans="1:5" ht="15" hidden="1">
      <c r="A31" s="67"/>
      <c r="B31" s="67"/>
      <c r="C31" s="67"/>
      <c r="D31" s="67"/>
      <c r="E31" s="67"/>
    </row>
    <row r="32" spans="1:5" ht="30" hidden="1">
      <c r="A32" s="68" t="s">
        <v>157</v>
      </c>
      <c r="B32" s="69" t="s">
        <v>158</v>
      </c>
      <c r="C32" s="64" t="s">
        <v>92</v>
      </c>
      <c r="D32" s="70" t="s">
        <v>159</v>
      </c>
      <c r="E32" s="71" t="s">
        <v>109</v>
      </c>
    </row>
    <row r="33" spans="1:5" ht="15" hidden="1">
      <c r="A33" s="72" t="s">
        <v>143</v>
      </c>
      <c r="B33" s="73" t="s">
        <v>160</v>
      </c>
      <c r="C33" s="74" t="s">
        <v>161</v>
      </c>
      <c r="D33" s="74" t="s">
        <v>162</v>
      </c>
      <c r="E33" s="75"/>
    </row>
    <row r="34" spans="1:5" ht="15" hidden="1">
      <c r="A34" s="74"/>
      <c r="B34" s="73"/>
      <c r="C34" s="74" t="s">
        <v>163</v>
      </c>
      <c r="D34" s="74" t="s">
        <v>164</v>
      </c>
      <c r="E34" s="75"/>
    </row>
    <row r="35" spans="1:5" ht="15" hidden="1">
      <c r="A35" s="74"/>
      <c r="B35" s="73"/>
      <c r="C35" s="74" t="s">
        <v>165</v>
      </c>
      <c r="D35" s="74" t="s">
        <v>166</v>
      </c>
      <c r="E35" s="75"/>
    </row>
    <row r="36" spans="1:5" ht="15" hidden="1">
      <c r="A36" s="74"/>
      <c r="B36" s="73"/>
      <c r="C36" s="74" t="s">
        <v>167</v>
      </c>
      <c r="D36" s="74" t="s">
        <v>168</v>
      </c>
      <c r="E36" s="75"/>
    </row>
    <row r="37" spans="1:5" ht="15" hidden="1">
      <c r="A37" s="74"/>
      <c r="B37" s="73"/>
      <c r="C37" s="74" t="s">
        <v>169</v>
      </c>
      <c r="D37" s="74" t="s">
        <v>170</v>
      </c>
      <c r="E37" s="75"/>
    </row>
    <row r="38" spans="1:5" ht="15" hidden="1">
      <c r="A38" s="74"/>
      <c r="B38" s="73"/>
      <c r="C38" s="74" t="s">
        <v>171</v>
      </c>
      <c r="D38" s="74" t="s">
        <v>172</v>
      </c>
      <c r="E38" s="75"/>
    </row>
    <row r="39" spans="1:5" ht="15" hidden="1">
      <c r="A39" s="76"/>
      <c r="B39" s="77"/>
      <c r="C39" s="78" t="s">
        <v>173</v>
      </c>
      <c r="D39" s="79" t="s">
        <v>174</v>
      </c>
      <c r="E39" s="75"/>
    </row>
    <row r="40" spans="1:5" ht="15" hidden="1">
      <c r="A40" s="83" t="s">
        <v>143</v>
      </c>
      <c r="B40" s="1" t="s">
        <v>175</v>
      </c>
      <c r="C40" s="84"/>
      <c r="D40" s="74"/>
      <c r="E40" s="74"/>
    </row>
    <row r="41" spans="1:5" ht="15" hidden="1">
      <c r="A41" s="76"/>
      <c r="B41" s="1" t="s">
        <v>176</v>
      </c>
      <c r="C41" s="84"/>
      <c r="D41" s="74"/>
      <c r="E41" s="74"/>
    </row>
    <row r="42" spans="1:5" ht="15" hidden="1">
      <c r="A42" s="85"/>
      <c r="B42" s="1" t="s">
        <v>194</v>
      </c>
      <c r="C42" s="108">
        <v>0</v>
      </c>
      <c r="D42" s="79">
        <v>0</v>
      </c>
      <c r="E42" s="79">
        <v>0</v>
      </c>
    </row>
    <row r="43" spans="1:5" ht="15" hidden="1">
      <c r="A43" s="76" t="s">
        <v>145</v>
      </c>
      <c r="B43" s="87" t="s">
        <v>178</v>
      </c>
      <c r="C43" s="109"/>
      <c r="D43" s="74"/>
      <c r="E43" s="74"/>
    </row>
    <row r="44" spans="1:5" ht="15" hidden="1">
      <c r="A44" s="85"/>
      <c r="B44" s="88" t="s">
        <v>179</v>
      </c>
      <c r="C44" s="108">
        <v>0</v>
      </c>
      <c r="D44" s="89">
        <v>0</v>
      </c>
      <c r="E44" s="89">
        <f>SUM(C44:D44)</f>
        <v>0</v>
      </c>
    </row>
    <row r="45" spans="1:5" ht="15" hidden="1">
      <c r="A45" s="90" t="s">
        <v>177</v>
      </c>
      <c r="B45" s="87" t="s">
        <v>180</v>
      </c>
      <c r="C45" s="110"/>
      <c r="D45" s="91"/>
      <c r="E45" s="91"/>
    </row>
    <row r="46" spans="1:5" ht="15" hidden="1">
      <c r="A46" s="92"/>
      <c r="B46" s="93" t="s">
        <v>181</v>
      </c>
      <c r="C46" s="111"/>
      <c r="D46" s="94"/>
      <c r="E46" s="94"/>
    </row>
    <row r="47" spans="1:5" ht="15" hidden="1">
      <c r="A47" s="107"/>
      <c r="B47" s="88" t="s">
        <v>182</v>
      </c>
      <c r="C47" s="108">
        <v>0</v>
      </c>
      <c r="D47" s="89">
        <v>0</v>
      </c>
      <c r="E47" s="89">
        <f>SUM(C47:D47)</f>
        <v>0</v>
      </c>
    </row>
    <row r="48" spans="1:5" ht="15" hidden="1">
      <c r="A48" s="80" t="s">
        <v>155</v>
      </c>
      <c r="B48" s="95" t="s">
        <v>184</v>
      </c>
      <c r="C48" s="96"/>
      <c r="D48" s="96"/>
      <c r="E48" s="82"/>
    </row>
    <row r="49" spans="1:5" ht="15" hidden="1">
      <c r="A49" s="76"/>
      <c r="B49" s="97" t="s">
        <v>185</v>
      </c>
      <c r="C49" s="98"/>
      <c r="D49" s="98"/>
      <c r="E49" s="74"/>
    </row>
    <row r="50" spans="1:5" ht="15" hidden="1">
      <c r="A50" s="76"/>
      <c r="B50" s="97" t="s">
        <v>186</v>
      </c>
      <c r="C50" s="98">
        <v>0</v>
      </c>
      <c r="D50" s="98">
        <v>0</v>
      </c>
      <c r="E50" s="74">
        <v>0</v>
      </c>
    </row>
    <row r="51" spans="1:5" ht="15" hidden="1">
      <c r="A51" s="80" t="s">
        <v>183</v>
      </c>
      <c r="B51" s="95" t="s">
        <v>187</v>
      </c>
      <c r="C51" s="81" t="s">
        <v>188</v>
      </c>
      <c r="D51" s="81" t="s">
        <v>188</v>
      </c>
      <c r="E51" s="99"/>
    </row>
    <row r="52" spans="1:5" ht="15" hidden="1">
      <c r="A52" s="100"/>
      <c r="B52" s="101"/>
      <c r="C52" s="84" t="s">
        <v>189</v>
      </c>
      <c r="D52" s="84" t="s">
        <v>189</v>
      </c>
      <c r="E52" s="102" t="s">
        <v>190</v>
      </c>
    </row>
    <row r="53" spans="1:5" ht="15" hidden="1">
      <c r="A53" s="85"/>
      <c r="B53" s="103"/>
      <c r="C53" s="86" t="s">
        <v>191</v>
      </c>
      <c r="D53" s="86" t="s">
        <v>191</v>
      </c>
      <c r="E53" s="104"/>
    </row>
    <row r="54" spans="1:5" ht="15" hidden="1">
      <c r="A54" s="83" t="s">
        <v>155</v>
      </c>
      <c r="B54" s="1" t="s">
        <v>175</v>
      </c>
      <c r="C54" s="84"/>
      <c r="D54" s="74"/>
      <c r="E54" s="74"/>
    </row>
    <row r="55" spans="1:5" ht="15" hidden="1">
      <c r="A55" s="76"/>
      <c r="B55" s="1" t="s">
        <v>176</v>
      </c>
      <c r="C55" s="84"/>
      <c r="D55" s="74"/>
      <c r="E55" s="74"/>
    </row>
    <row r="56" spans="1:5" ht="15" hidden="1">
      <c r="A56" s="85"/>
      <c r="B56" s="103" t="s">
        <v>195</v>
      </c>
      <c r="C56" s="108">
        <v>0</v>
      </c>
      <c r="D56" s="79">
        <v>0</v>
      </c>
      <c r="E56" s="79">
        <v>0</v>
      </c>
    </row>
    <row r="67" ht="14.25" customHeight="1"/>
  </sheetData>
  <sheetProtection/>
  <mergeCells count="6">
    <mergeCell ref="A29:E29"/>
    <mergeCell ref="A30:E30"/>
    <mergeCell ref="A8:C8"/>
    <mergeCell ref="A9:C9"/>
    <mergeCell ref="A10:C10"/>
    <mergeCell ref="A28:E28"/>
  </mergeCells>
  <printOptions/>
  <pageMargins left="0.75" right="0.31" top="0.5" bottom="0.5" header="0.5" footer="0.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.00390625" style="60" customWidth="1"/>
    <col min="2" max="2" width="64.140625" style="60" customWidth="1"/>
    <col min="3" max="3" width="27.00390625" style="60" customWidth="1"/>
    <col min="4" max="5" width="20.7109375" style="60" hidden="1" customWidth="1"/>
    <col min="6" max="16384" width="9.140625" style="60" customWidth="1"/>
  </cols>
  <sheetData>
    <row r="1" spans="1:3" ht="15">
      <c r="A1" s="59"/>
      <c r="C1" s="144" t="s">
        <v>123</v>
      </c>
    </row>
    <row r="2" ht="15">
      <c r="B2" s="161" t="s">
        <v>262</v>
      </c>
    </row>
    <row r="3" ht="15">
      <c r="B3" s="161" t="s">
        <v>3</v>
      </c>
    </row>
    <row r="4" ht="15">
      <c r="B4" s="161" t="s">
        <v>138</v>
      </c>
    </row>
    <row r="5" ht="15">
      <c r="B5" s="291" t="s">
        <v>531</v>
      </c>
    </row>
    <row r="8" spans="1:3" ht="15" hidden="1">
      <c r="A8" s="433" t="s">
        <v>192</v>
      </c>
      <c r="B8" s="433"/>
      <c r="C8" s="433"/>
    </row>
    <row r="9" spans="1:3" ht="15" customHeight="1" hidden="1">
      <c r="A9" s="433" t="s">
        <v>139</v>
      </c>
      <c r="B9" s="433"/>
      <c r="C9" s="433"/>
    </row>
    <row r="10" spans="1:3" ht="15" hidden="1">
      <c r="A10" s="433" t="s">
        <v>122</v>
      </c>
      <c r="B10" s="433"/>
      <c r="C10" s="433"/>
    </row>
    <row r="11" spans="1:2" ht="15" hidden="1">
      <c r="A11" s="61"/>
      <c r="B11" s="61"/>
    </row>
    <row r="12" spans="1:2" ht="15" hidden="1">
      <c r="A12" s="61"/>
      <c r="B12" s="61"/>
    </row>
    <row r="13" spans="1:2" ht="15" hidden="1">
      <c r="A13" s="61"/>
      <c r="B13" s="61"/>
    </row>
    <row r="14" spans="1:2" ht="15" hidden="1">
      <c r="A14" s="61"/>
      <c r="B14" s="61"/>
    </row>
    <row r="15" spans="1:3" ht="15" hidden="1">
      <c r="A15" s="62" t="s">
        <v>140</v>
      </c>
      <c r="B15" s="62"/>
      <c r="C15" s="63" t="s">
        <v>141</v>
      </c>
    </row>
    <row r="16" spans="1:3" ht="15" hidden="1">
      <c r="A16" s="62"/>
      <c r="B16" s="62"/>
      <c r="C16" s="63"/>
    </row>
    <row r="17" spans="1:3" ht="30" hidden="1">
      <c r="A17" s="64" t="s">
        <v>18</v>
      </c>
      <c r="B17" s="64" t="s">
        <v>142</v>
      </c>
      <c r="C17" s="64" t="s">
        <v>92</v>
      </c>
    </row>
    <row r="18" spans="1:3" ht="15" hidden="1">
      <c r="A18" s="65" t="s">
        <v>143</v>
      </c>
      <c r="B18" s="65" t="s">
        <v>144</v>
      </c>
      <c r="C18" s="66">
        <v>0</v>
      </c>
    </row>
    <row r="19" spans="1:3" ht="15" hidden="1">
      <c r="A19" s="65" t="s">
        <v>145</v>
      </c>
      <c r="B19" s="65" t="s">
        <v>146</v>
      </c>
      <c r="C19" s="66">
        <v>0</v>
      </c>
    </row>
    <row r="20" spans="1:3" ht="30" hidden="1">
      <c r="A20" s="65" t="s">
        <v>147</v>
      </c>
      <c r="B20" s="65" t="s">
        <v>148</v>
      </c>
      <c r="C20" s="66">
        <v>0</v>
      </c>
    </row>
    <row r="21" spans="1:3" ht="15" hidden="1">
      <c r="A21" s="65" t="s">
        <v>149</v>
      </c>
      <c r="B21" s="65" t="s">
        <v>150</v>
      </c>
      <c r="C21" s="66">
        <v>0</v>
      </c>
    </row>
    <row r="22" spans="1:3" ht="15" hidden="1">
      <c r="A22" s="65">
        <v>3</v>
      </c>
      <c r="B22" s="65" t="s">
        <v>151</v>
      </c>
      <c r="C22" s="66">
        <v>0</v>
      </c>
    </row>
    <row r="23" spans="1:3" ht="30" hidden="1">
      <c r="A23" s="65" t="s">
        <v>152</v>
      </c>
      <c r="B23" s="65" t="s">
        <v>148</v>
      </c>
      <c r="C23" s="66">
        <v>0</v>
      </c>
    </row>
    <row r="24" spans="1:3" ht="15" hidden="1">
      <c r="A24" s="65" t="s">
        <v>153</v>
      </c>
      <c r="B24" s="65" t="s">
        <v>154</v>
      </c>
      <c r="C24" s="66">
        <v>0</v>
      </c>
    </row>
    <row r="25" spans="1:3" ht="18" customHeight="1" hidden="1">
      <c r="A25" s="65" t="s">
        <v>155</v>
      </c>
      <c r="B25" s="65" t="s">
        <v>156</v>
      </c>
      <c r="C25" s="66">
        <v>0</v>
      </c>
    </row>
    <row r="26" spans="1:3" ht="18" customHeight="1" hidden="1">
      <c r="A26" s="105"/>
      <c r="B26" s="105"/>
      <c r="C26" s="106"/>
    </row>
    <row r="27" ht="15" hidden="1"/>
    <row r="28" spans="1:5" ht="15">
      <c r="A28" s="433" t="s">
        <v>192</v>
      </c>
      <c r="B28" s="433"/>
      <c r="C28" s="433"/>
      <c r="D28" s="433"/>
      <c r="E28" s="433"/>
    </row>
    <row r="29" spans="1:5" ht="31.5" customHeight="1">
      <c r="A29" s="432" t="s">
        <v>193</v>
      </c>
      <c r="B29" s="432"/>
      <c r="C29" s="432"/>
      <c r="D29" s="432"/>
      <c r="E29" s="432"/>
    </row>
    <row r="30" spans="1:5" ht="24" customHeight="1">
      <c r="A30" s="432" t="s">
        <v>590</v>
      </c>
      <c r="B30" s="432"/>
      <c r="C30" s="432"/>
      <c r="D30" s="432"/>
      <c r="E30" s="432"/>
    </row>
    <row r="31" spans="1:5" ht="15">
      <c r="A31" s="67"/>
      <c r="B31" s="67"/>
      <c r="C31" s="67"/>
      <c r="D31" s="67"/>
      <c r="E31" s="67"/>
    </row>
    <row r="32" spans="1:5" ht="30">
      <c r="A32" s="68" t="s">
        <v>157</v>
      </c>
      <c r="B32" s="69" t="s">
        <v>158</v>
      </c>
      <c r="C32" s="64" t="s">
        <v>586</v>
      </c>
      <c r="D32" s="70" t="s">
        <v>159</v>
      </c>
      <c r="E32" s="71" t="s">
        <v>109</v>
      </c>
    </row>
    <row r="33" spans="1:5" ht="15" hidden="1">
      <c r="A33" s="72" t="s">
        <v>143</v>
      </c>
      <c r="B33" s="73" t="s">
        <v>160</v>
      </c>
      <c r="C33" s="74" t="s">
        <v>161</v>
      </c>
      <c r="D33" s="74" t="s">
        <v>162</v>
      </c>
      <c r="E33" s="75"/>
    </row>
    <row r="34" spans="1:5" ht="15" hidden="1">
      <c r="A34" s="74"/>
      <c r="B34" s="73"/>
      <c r="C34" s="74" t="s">
        <v>163</v>
      </c>
      <c r="D34" s="74" t="s">
        <v>164</v>
      </c>
      <c r="E34" s="75"/>
    </row>
    <row r="35" spans="1:5" ht="15" hidden="1">
      <c r="A35" s="74"/>
      <c r="B35" s="73"/>
      <c r="C35" s="74" t="s">
        <v>165</v>
      </c>
      <c r="D35" s="74" t="s">
        <v>166</v>
      </c>
      <c r="E35" s="75"/>
    </row>
    <row r="36" spans="1:5" ht="15" hidden="1">
      <c r="A36" s="74"/>
      <c r="B36" s="73"/>
      <c r="C36" s="74" t="s">
        <v>167</v>
      </c>
      <c r="D36" s="74" t="s">
        <v>168</v>
      </c>
      <c r="E36" s="75"/>
    </row>
    <row r="37" spans="1:5" ht="15" hidden="1">
      <c r="A37" s="74"/>
      <c r="B37" s="73"/>
      <c r="C37" s="74" t="s">
        <v>169</v>
      </c>
      <c r="D37" s="74" t="s">
        <v>170</v>
      </c>
      <c r="E37" s="75"/>
    </row>
    <row r="38" spans="1:5" ht="15" hidden="1">
      <c r="A38" s="74"/>
      <c r="B38" s="73"/>
      <c r="C38" s="74" t="s">
        <v>171</v>
      </c>
      <c r="D38" s="74" t="s">
        <v>172</v>
      </c>
      <c r="E38" s="75"/>
    </row>
    <row r="39" spans="1:5" ht="15" hidden="1">
      <c r="A39" s="76"/>
      <c r="B39" s="77"/>
      <c r="C39" s="78" t="s">
        <v>173</v>
      </c>
      <c r="D39" s="79" t="s">
        <v>174</v>
      </c>
      <c r="E39" s="75"/>
    </row>
    <row r="40" spans="1:5" ht="15">
      <c r="A40" s="83" t="s">
        <v>143</v>
      </c>
      <c r="B40" s="1" t="s">
        <v>175</v>
      </c>
      <c r="C40" s="84"/>
      <c r="D40" s="74"/>
      <c r="E40" s="74"/>
    </row>
    <row r="41" spans="1:5" ht="15">
      <c r="A41" s="76"/>
      <c r="B41" s="1" t="s">
        <v>176</v>
      </c>
      <c r="C41" s="84"/>
      <c r="D41" s="74"/>
      <c r="E41" s="74"/>
    </row>
    <row r="42" spans="1:5" ht="15">
      <c r="A42" s="85"/>
      <c r="B42" s="1" t="s">
        <v>360</v>
      </c>
      <c r="C42" s="108">
        <v>0</v>
      </c>
      <c r="D42" s="79">
        <v>0</v>
      </c>
      <c r="E42" s="79">
        <v>0</v>
      </c>
    </row>
    <row r="43" spans="1:5" ht="15">
      <c r="A43" s="76" t="s">
        <v>145</v>
      </c>
      <c r="B43" s="87" t="s">
        <v>178</v>
      </c>
      <c r="C43" s="109"/>
      <c r="D43" s="74"/>
      <c r="E43" s="74"/>
    </row>
    <row r="44" spans="1:5" ht="15">
      <c r="A44" s="85"/>
      <c r="B44" s="88" t="s">
        <v>179</v>
      </c>
      <c r="C44" s="108">
        <v>0</v>
      </c>
      <c r="D44" s="89">
        <v>0</v>
      </c>
      <c r="E44" s="89">
        <f>SUM(C44:D44)</f>
        <v>0</v>
      </c>
    </row>
    <row r="45" spans="1:5" ht="15">
      <c r="A45" s="90" t="s">
        <v>177</v>
      </c>
      <c r="B45" s="87" t="s">
        <v>180</v>
      </c>
      <c r="C45" s="110"/>
      <c r="D45" s="91"/>
      <c r="E45" s="91"/>
    </row>
    <row r="46" spans="1:5" ht="15">
      <c r="A46" s="92"/>
      <c r="B46" s="93" t="s">
        <v>181</v>
      </c>
      <c r="C46" s="111"/>
      <c r="D46" s="94"/>
      <c r="E46" s="94"/>
    </row>
    <row r="47" spans="1:5" ht="15">
      <c r="A47" s="107"/>
      <c r="B47" s="88" t="s">
        <v>182</v>
      </c>
      <c r="C47" s="108">
        <v>0</v>
      </c>
      <c r="D47" s="89">
        <v>0</v>
      </c>
      <c r="E47" s="89">
        <f>SUM(C47:D47)</f>
        <v>0</v>
      </c>
    </row>
    <row r="48" spans="1:5" ht="15" hidden="1">
      <c r="A48" s="80" t="s">
        <v>155</v>
      </c>
      <c r="B48" s="95" t="s">
        <v>184</v>
      </c>
      <c r="C48" s="96"/>
      <c r="D48" s="96"/>
      <c r="E48" s="82"/>
    </row>
    <row r="49" spans="1:5" ht="15" hidden="1">
      <c r="A49" s="76"/>
      <c r="B49" s="97" t="s">
        <v>185</v>
      </c>
      <c r="C49" s="98"/>
      <c r="D49" s="98"/>
      <c r="E49" s="74"/>
    </row>
    <row r="50" spans="1:5" ht="15" hidden="1">
      <c r="A50" s="76"/>
      <c r="B50" s="97" t="s">
        <v>186</v>
      </c>
      <c r="C50" s="98">
        <v>0</v>
      </c>
      <c r="D50" s="98">
        <v>0</v>
      </c>
      <c r="E50" s="74">
        <v>0</v>
      </c>
    </row>
    <row r="51" spans="1:5" ht="15" hidden="1">
      <c r="A51" s="80" t="s">
        <v>183</v>
      </c>
      <c r="B51" s="95" t="s">
        <v>187</v>
      </c>
      <c r="C51" s="81" t="s">
        <v>188</v>
      </c>
      <c r="D51" s="81" t="s">
        <v>188</v>
      </c>
      <c r="E51" s="99"/>
    </row>
    <row r="52" spans="1:5" ht="15" hidden="1">
      <c r="A52" s="100"/>
      <c r="B52" s="101"/>
      <c r="C52" s="84" t="s">
        <v>189</v>
      </c>
      <c r="D52" s="84" t="s">
        <v>189</v>
      </c>
      <c r="E52" s="102" t="s">
        <v>190</v>
      </c>
    </row>
    <row r="53" spans="1:5" ht="15" hidden="1">
      <c r="A53" s="85"/>
      <c r="B53" s="103"/>
      <c r="C53" s="86" t="s">
        <v>191</v>
      </c>
      <c r="D53" s="86" t="s">
        <v>191</v>
      </c>
      <c r="E53" s="104"/>
    </row>
    <row r="54" spans="1:5" ht="15">
      <c r="A54" s="83" t="s">
        <v>155</v>
      </c>
      <c r="B54" s="1" t="s">
        <v>175</v>
      </c>
      <c r="C54" s="84"/>
      <c r="D54" s="74"/>
      <c r="E54" s="74"/>
    </row>
    <row r="55" spans="1:5" ht="15">
      <c r="A55" s="76"/>
      <c r="B55" s="1" t="s">
        <v>176</v>
      </c>
      <c r="C55" s="84"/>
      <c r="D55" s="74"/>
      <c r="E55" s="74"/>
    </row>
    <row r="56" spans="1:5" ht="15">
      <c r="A56" s="85"/>
      <c r="B56" s="103" t="s">
        <v>591</v>
      </c>
      <c r="C56" s="108">
        <v>0</v>
      </c>
      <c r="D56" s="79">
        <v>0</v>
      </c>
      <c r="E56" s="79">
        <v>0</v>
      </c>
    </row>
  </sheetData>
  <sheetProtection/>
  <mergeCells count="6">
    <mergeCell ref="A29:E29"/>
    <mergeCell ref="A30:E30"/>
    <mergeCell ref="A8:C8"/>
    <mergeCell ref="A9:C9"/>
    <mergeCell ref="A10:C10"/>
    <mergeCell ref="A28:E28"/>
  </mergeCells>
  <printOptions/>
  <pageMargins left="0.75" right="0.31" top="0.5" bottom="0.5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0"/>
  <sheetViews>
    <sheetView zoomScalePageLayoutView="0" workbookViewId="0" topLeftCell="B1">
      <selection activeCell="H11" sqref="H11"/>
    </sheetView>
  </sheetViews>
  <sheetFormatPr defaultColWidth="9.140625" defaultRowHeight="12.75"/>
  <cols>
    <col min="1" max="1" width="4.140625" style="2" hidden="1" customWidth="1"/>
    <col min="2" max="2" width="20.7109375" style="2" customWidth="1"/>
    <col min="3" max="3" width="34.57421875" style="2" hidden="1" customWidth="1"/>
    <col min="4" max="4" width="71.140625" style="2" customWidth="1"/>
    <col min="5" max="8" width="15.7109375" style="2" customWidth="1"/>
    <col min="9" max="11" width="17.140625" style="2" hidden="1" customWidth="1"/>
    <col min="12" max="12" width="14.00390625" style="2" hidden="1" customWidth="1"/>
    <col min="13" max="16384" width="9.140625" style="2" customWidth="1"/>
  </cols>
  <sheetData>
    <row r="1" spans="5:8" ht="15.75">
      <c r="E1" s="125"/>
      <c r="F1" s="114"/>
      <c r="G1" s="144"/>
      <c r="H1" s="144" t="s">
        <v>123</v>
      </c>
    </row>
    <row r="2" spans="2:11" ht="15.75">
      <c r="B2" s="4"/>
      <c r="C2" s="4"/>
      <c r="D2" s="4"/>
      <c r="F2" s="4" t="s">
        <v>196</v>
      </c>
      <c r="I2" s="4"/>
      <c r="K2" s="4"/>
    </row>
    <row r="3" spans="2:11" ht="15.75">
      <c r="B3" s="4"/>
      <c r="C3" s="4"/>
      <c r="D3" s="4"/>
      <c r="F3" s="162" t="s">
        <v>54</v>
      </c>
      <c r="I3" s="4"/>
      <c r="K3" s="4"/>
    </row>
    <row r="4" spans="2:12" ht="15.75">
      <c r="B4" s="5"/>
      <c r="C4" s="5"/>
      <c r="D4" s="5"/>
      <c r="F4" s="162" t="s">
        <v>55</v>
      </c>
      <c r="I4" s="5"/>
      <c r="K4" s="5"/>
      <c r="L4" s="6"/>
    </row>
    <row r="5" spans="2:12" ht="15.75">
      <c r="B5" s="5"/>
      <c r="C5" s="5"/>
      <c r="D5" s="5"/>
      <c r="F5" s="45" t="s">
        <v>531</v>
      </c>
      <c r="I5" s="5"/>
      <c r="K5" s="5"/>
      <c r="L5" s="6"/>
    </row>
    <row r="6" spans="1:12" ht="40.5" customHeight="1">
      <c r="A6" s="434" t="s">
        <v>592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" customHeight="1">
      <c r="A8" s="9" t="s">
        <v>18</v>
      </c>
      <c r="B8" s="435" t="s">
        <v>309</v>
      </c>
      <c r="C8" s="437" t="s">
        <v>126</v>
      </c>
      <c r="D8" s="435" t="s">
        <v>354</v>
      </c>
      <c r="E8" s="439" t="s">
        <v>586</v>
      </c>
      <c r="F8" s="440"/>
      <c r="G8" s="440"/>
      <c r="H8" s="441"/>
      <c r="I8" s="439" t="s">
        <v>98</v>
      </c>
      <c r="J8" s="441"/>
      <c r="K8" s="439" t="s">
        <v>92</v>
      </c>
      <c r="L8" s="441"/>
    </row>
    <row r="9" spans="1:12" ht="50.25" customHeight="1">
      <c r="A9" s="28"/>
      <c r="B9" s="436"/>
      <c r="C9" s="438"/>
      <c r="D9" s="436"/>
      <c r="E9" s="371" t="s">
        <v>528</v>
      </c>
      <c r="F9" s="371" t="s">
        <v>529</v>
      </c>
      <c r="G9" s="9" t="s">
        <v>105</v>
      </c>
      <c r="H9" s="44" t="s">
        <v>641</v>
      </c>
      <c r="I9" s="9" t="s">
        <v>1</v>
      </c>
      <c r="J9" s="9" t="s">
        <v>2</v>
      </c>
      <c r="K9" s="9" t="s">
        <v>1</v>
      </c>
      <c r="L9" s="9" t="s">
        <v>2</v>
      </c>
    </row>
    <row r="10" spans="1:12" ht="63">
      <c r="A10" s="28"/>
      <c r="B10" s="223"/>
      <c r="C10" s="224"/>
      <c r="D10" s="189" t="s">
        <v>638</v>
      </c>
      <c r="E10" s="9"/>
      <c r="F10" s="9"/>
      <c r="G10" s="9"/>
      <c r="H10" s="459"/>
      <c r="I10" s="9"/>
      <c r="J10" s="9"/>
      <c r="K10" s="9"/>
      <c r="L10" s="9"/>
    </row>
    <row r="11" spans="1:12" ht="63">
      <c r="A11" s="8">
        <v>8</v>
      </c>
      <c r="B11" s="38" t="s">
        <v>99</v>
      </c>
      <c r="C11" s="22" t="s">
        <v>53</v>
      </c>
      <c r="D11" s="189" t="s">
        <v>523</v>
      </c>
      <c r="E11" s="180">
        <v>86.6</v>
      </c>
      <c r="F11" s="180">
        <v>86.6</v>
      </c>
      <c r="G11" s="180">
        <v>86.6</v>
      </c>
      <c r="H11" s="459">
        <f aca="true" t="shared" si="0" ref="H11:H20">G11/F11</f>
        <v>1</v>
      </c>
      <c r="I11" s="30">
        <f aca="true" t="shared" si="1" ref="I11:I19">SUM(E11*109%)*0</f>
        <v>0</v>
      </c>
      <c r="J11" s="30">
        <f aca="true" t="shared" si="2" ref="J11:J19">SUM(I11)</f>
        <v>0</v>
      </c>
      <c r="K11" s="30">
        <f aca="true" t="shared" si="3" ref="K11:K19">SUM(I11*108.1%)</f>
        <v>0</v>
      </c>
      <c r="L11" s="23">
        <f aca="true" t="shared" si="4" ref="L11:L19">SUM(K11)</f>
        <v>0</v>
      </c>
    </row>
    <row r="12" spans="1:14" ht="78.75">
      <c r="A12" s="8"/>
      <c r="B12" s="38" t="s">
        <v>99</v>
      </c>
      <c r="C12" s="22" t="s">
        <v>53</v>
      </c>
      <c r="D12" s="189" t="s">
        <v>355</v>
      </c>
      <c r="E12" s="180">
        <v>10.5</v>
      </c>
      <c r="F12" s="180">
        <v>10</v>
      </c>
      <c r="G12" s="180">
        <v>10</v>
      </c>
      <c r="H12" s="459">
        <f t="shared" si="0"/>
        <v>1</v>
      </c>
      <c r="I12" s="30">
        <f t="shared" si="1"/>
        <v>0</v>
      </c>
      <c r="J12" s="30">
        <f t="shared" si="2"/>
        <v>0</v>
      </c>
      <c r="K12" s="30">
        <f t="shared" si="3"/>
        <v>0</v>
      </c>
      <c r="L12" s="23">
        <f t="shared" si="4"/>
        <v>0</v>
      </c>
      <c r="M12" s="8"/>
      <c r="N12" s="8"/>
    </row>
    <row r="13" spans="1:12" ht="63">
      <c r="A13" s="8"/>
      <c r="B13" s="22" t="s">
        <v>99</v>
      </c>
      <c r="C13" s="22" t="s">
        <v>127</v>
      </c>
      <c r="D13" s="189" t="s">
        <v>356</v>
      </c>
      <c r="E13" s="180">
        <v>27.7</v>
      </c>
      <c r="F13" s="180">
        <v>27.7</v>
      </c>
      <c r="G13" s="180">
        <v>27.7</v>
      </c>
      <c r="H13" s="459">
        <f t="shared" si="0"/>
        <v>1</v>
      </c>
      <c r="I13" s="30">
        <f t="shared" si="1"/>
        <v>0</v>
      </c>
      <c r="J13" s="30">
        <f t="shared" si="2"/>
        <v>0</v>
      </c>
      <c r="K13" s="30">
        <f t="shared" si="3"/>
        <v>0</v>
      </c>
      <c r="L13" s="23">
        <f t="shared" si="4"/>
        <v>0</v>
      </c>
    </row>
    <row r="14" spans="1:14" ht="63" hidden="1">
      <c r="A14" s="8"/>
      <c r="B14" s="38" t="s">
        <v>99</v>
      </c>
      <c r="C14" s="22" t="s">
        <v>53</v>
      </c>
      <c r="D14" s="190" t="s">
        <v>357</v>
      </c>
      <c r="E14" s="180">
        <v>0</v>
      </c>
      <c r="F14" s="180">
        <v>0</v>
      </c>
      <c r="G14" s="180">
        <v>0</v>
      </c>
      <c r="H14" s="459" t="e">
        <f t="shared" si="0"/>
        <v>#DIV/0!</v>
      </c>
      <c r="I14" s="30">
        <f t="shared" si="1"/>
        <v>0</v>
      </c>
      <c r="J14" s="30">
        <f t="shared" si="2"/>
        <v>0</v>
      </c>
      <c r="K14" s="30">
        <f t="shared" si="3"/>
        <v>0</v>
      </c>
      <c r="L14" s="23">
        <f t="shared" si="4"/>
        <v>0</v>
      </c>
      <c r="M14" s="8"/>
      <c r="N14" s="8"/>
    </row>
    <row r="15" spans="1:14" ht="63" hidden="1">
      <c r="A15" s="8"/>
      <c r="B15" s="38" t="s">
        <v>99</v>
      </c>
      <c r="C15" s="22" t="s">
        <v>53</v>
      </c>
      <c r="D15" s="289" t="s">
        <v>327</v>
      </c>
      <c r="E15" s="181">
        <v>0</v>
      </c>
      <c r="F15" s="181">
        <v>0</v>
      </c>
      <c r="G15" s="181">
        <v>0</v>
      </c>
      <c r="H15" s="459" t="e">
        <f t="shared" si="0"/>
        <v>#DIV/0!</v>
      </c>
      <c r="I15" s="30">
        <f t="shared" si="1"/>
        <v>0</v>
      </c>
      <c r="J15" s="30">
        <f t="shared" si="2"/>
        <v>0</v>
      </c>
      <c r="K15" s="30">
        <f t="shared" si="3"/>
        <v>0</v>
      </c>
      <c r="L15" s="23">
        <f t="shared" si="4"/>
        <v>0</v>
      </c>
      <c r="M15" s="8"/>
      <c r="N15" s="8"/>
    </row>
    <row r="16" spans="1:14" ht="94.5" hidden="1">
      <c r="A16" s="8"/>
      <c r="B16" s="38" t="s">
        <v>99</v>
      </c>
      <c r="C16" s="22" t="s">
        <v>53</v>
      </c>
      <c r="D16" s="190" t="s">
        <v>358</v>
      </c>
      <c r="E16" s="180">
        <v>0</v>
      </c>
      <c r="F16" s="180">
        <v>0</v>
      </c>
      <c r="G16" s="180">
        <v>0</v>
      </c>
      <c r="H16" s="459" t="e">
        <f t="shared" si="0"/>
        <v>#DIV/0!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23">
        <f t="shared" si="4"/>
        <v>0</v>
      </c>
      <c r="M16" s="8"/>
      <c r="N16" s="8"/>
    </row>
    <row r="17" spans="1:12" ht="260.25" customHeight="1" hidden="1">
      <c r="A17" s="8">
        <v>5</v>
      </c>
      <c r="B17" s="22" t="s">
        <v>99</v>
      </c>
      <c r="C17" s="22" t="s">
        <v>53</v>
      </c>
      <c r="D17" s="189" t="s">
        <v>525</v>
      </c>
      <c r="E17" s="181">
        <v>0</v>
      </c>
      <c r="F17" s="181">
        <v>0</v>
      </c>
      <c r="G17" s="181">
        <v>0</v>
      </c>
      <c r="H17" s="459" t="e">
        <f t="shared" si="0"/>
        <v>#DIV/0!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23">
        <f t="shared" si="4"/>
        <v>0</v>
      </c>
    </row>
    <row r="18" spans="1:12" ht="78.75">
      <c r="A18" s="8">
        <v>5</v>
      </c>
      <c r="B18" s="22" t="s">
        <v>99</v>
      </c>
      <c r="C18" s="22" t="s">
        <v>53</v>
      </c>
      <c r="D18" s="189" t="s">
        <v>639</v>
      </c>
      <c r="E18" s="180">
        <v>4</v>
      </c>
      <c r="F18" s="180">
        <v>4</v>
      </c>
      <c r="G18" s="180">
        <v>4</v>
      </c>
      <c r="H18" s="459">
        <f t="shared" si="0"/>
        <v>1</v>
      </c>
      <c r="I18" s="30">
        <f t="shared" si="1"/>
        <v>0</v>
      </c>
      <c r="J18" s="30">
        <f t="shared" si="2"/>
        <v>0</v>
      </c>
      <c r="K18" s="30">
        <f t="shared" si="3"/>
        <v>0</v>
      </c>
      <c r="L18" s="23">
        <f t="shared" si="4"/>
        <v>0</v>
      </c>
    </row>
    <row r="19" spans="1:14" ht="110.25">
      <c r="A19" s="8"/>
      <c r="B19" s="38" t="s">
        <v>99</v>
      </c>
      <c r="C19" s="22" t="s">
        <v>53</v>
      </c>
      <c r="D19" s="189" t="s">
        <v>524</v>
      </c>
      <c r="E19" s="182">
        <v>1250.7</v>
      </c>
      <c r="F19" s="182">
        <v>428</v>
      </c>
      <c r="G19" s="182">
        <v>428</v>
      </c>
      <c r="H19" s="459">
        <f t="shared" si="0"/>
        <v>1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23">
        <f t="shared" si="4"/>
        <v>0</v>
      </c>
      <c r="M19" s="8"/>
      <c r="N19" s="8"/>
    </row>
    <row r="20" spans="1:12" s="188" customFormat="1" ht="24.75" customHeight="1">
      <c r="A20" s="183">
        <v>11</v>
      </c>
      <c r="B20" s="184" t="s">
        <v>4</v>
      </c>
      <c r="C20" s="185"/>
      <c r="D20" s="185"/>
      <c r="E20" s="411">
        <f>SUM(E11:E19)</f>
        <v>1379.5</v>
      </c>
      <c r="F20" s="411">
        <f>SUM(F11:F19)</f>
        <v>556.3</v>
      </c>
      <c r="G20" s="411">
        <f>SUM(G11:G19)</f>
        <v>556.3</v>
      </c>
      <c r="H20" s="459">
        <f t="shared" si="0"/>
        <v>1</v>
      </c>
      <c r="I20" s="186">
        <f>SUM(I13:I19)</f>
        <v>0</v>
      </c>
      <c r="J20" s="186">
        <f>SUM(J13:J19)</f>
        <v>0</v>
      </c>
      <c r="K20" s="186">
        <f>SUM(K13:K19)</f>
        <v>0</v>
      </c>
      <c r="L20" s="187">
        <f>SUM(L13:L19)</f>
        <v>0</v>
      </c>
    </row>
    <row r="21" spans="1:12" ht="15.75">
      <c r="A21" s="8">
        <v>13</v>
      </c>
      <c r="B21" s="12"/>
      <c r="C21" s="12"/>
      <c r="D21" s="12"/>
      <c r="E21" s="58"/>
      <c r="F21" s="58"/>
      <c r="G21" s="58"/>
      <c r="H21" s="58"/>
      <c r="I21" s="12"/>
      <c r="J21" s="12"/>
      <c r="K21" s="12"/>
      <c r="L21" s="11"/>
    </row>
    <row r="22" spans="1:12" ht="15.75">
      <c r="A22" s="8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1"/>
    </row>
    <row r="23" spans="1:12" ht="15.75">
      <c r="A23" s="8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/>
    </row>
    <row r="24" spans="1:12" s="16" customFormat="1" ht="15.75">
      <c r="A24" s="13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</row>
    <row r="25" spans="1:12" s="16" customFormat="1" ht="15.75">
      <c r="A25" s="13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8"/>
    </row>
    <row r="26" spans="1:12" s="16" customFormat="1" ht="15.75" hidden="1">
      <c r="A26" s="13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s="16" customFormat="1" ht="15.75">
      <c r="A27" s="13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9"/>
    </row>
    <row r="28" spans="1:12" s="16" customFormat="1" ht="15.75">
      <c r="A28" s="13">
        <v>20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/>
    </row>
    <row r="29" spans="1:12" s="16" customFormat="1" ht="15.75">
      <c r="A29" s="13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8"/>
    </row>
    <row r="30" spans="1:12" s="16" customFormat="1" ht="15.75">
      <c r="A30" s="13">
        <v>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8"/>
    </row>
    <row r="31" spans="1:12" s="16" customFormat="1" ht="15.75">
      <c r="A31" s="13">
        <v>23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8"/>
    </row>
    <row r="32" spans="1:12" s="16" customFormat="1" ht="15.75">
      <c r="A32" s="13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8"/>
    </row>
    <row r="33" spans="1:12" s="16" customFormat="1" ht="15.75">
      <c r="A33" s="13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8"/>
    </row>
    <row r="34" spans="1:12" s="16" customFormat="1" ht="15.75">
      <c r="A34" s="13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/>
    </row>
    <row r="35" spans="1:12" s="16" customFormat="1" ht="15.75">
      <c r="A35" s="13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8"/>
    </row>
    <row r="36" spans="1:12" s="16" customFormat="1" ht="15.75">
      <c r="A36" s="13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/>
    </row>
    <row r="37" spans="1:12" s="16" customFormat="1" ht="15.75">
      <c r="A37" s="13">
        <v>29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</row>
    <row r="38" spans="1:12" s="16" customFormat="1" ht="15.75">
      <c r="A38" s="13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</row>
    <row r="39" spans="1:12" s="16" customFormat="1" ht="15.7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5.75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0"/>
    </row>
  </sheetData>
  <sheetProtection/>
  <mergeCells count="7">
    <mergeCell ref="A6:L6"/>
    <mergeCell ref="B8:B9"/>
    <mergeCell ref="C8:C9"/>
    <mergeCell ref="D8:D9"/>
    <mergeCell ref="E8:H8"/>
    <mergeCell ref="I8:J8"/>
    <mergeCell ref="K8:L8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Г.Пажгина</cp:lastModifiedBy>
  <cp:lastPrinted>2018-05-15T09:18:18Z</cp:lastPrinted>
  <dcterms:created xsi:type="dcterms:W3CDTF">1996-10-08T23:32:33Z</dcterms:created>
  <dcterms:modified xsi:type="dcterms:W3CDTF">2018-05-15T09:20:02Z</dcterms:modified>
  <cp:category/>
  <cp:version/>
  <cp:contentType/>
  <cp:contentStatus/>
</cp:coreProperties>
</file>