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A92" i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91"/>
  <c r="A39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38"/>
  <c r="A16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5"/>
  <c r="I12"/>
  <c r="J12"/>
  <c r="K12"/>
  <c r="L12"/>
  <c r="M12"/>
  <c r="N12"/>
  <c r="O12"/>
  <c r="P12"/>
  <c r="H12"/>
  <c r="I89"/>
  <c r="J89"/>
  <c r="K89"/>
  <c r="L89"/>
  <c r="M89"/>
  <c r="N89"/>
  <c r="O89"/>
  <c r="P89"/>
  <c r="H89"/>
  <c r="I36"/>
  <c r="K36"/>
  <c r="L36"/>
  <c r="M36"/>
  <c r="N36"/>
  <c r="O36"/>
  <c r="P36"/>
  <c r="H36"/>
  <c r="I13"/>
  <c r="J13"/>
  <c r="K13"/>
  <c r="L13"/>
  <c r="M13"/>
  <c r="N13"/>
  <c r="O13"/>
  <c r="P13"/>
  <c r="H13"/>
  <c r="D87" i="2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7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4"/>
  <c r="J11"/>
  <c r="J10" s="1"/>
  <c r="K11"/>
  <c r="K10" s="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V11"/>
  <c r="V10" s="1"/>
  <c r="W11"/>
  <c r="X11"/>
  <c r="X10" s="1"/>
  <c r="Y11"/>
  <c r="Y10" s="1"/>
  <c r="Z11"/>
  <c r="Z10" s="1"/>
  <c r="AA11"/>
  <c r="AA10" s="1"/>
  <c r="D11"/>
  <c r="D10" s="1"/>
  <c r="E11"/>
  <c r="E10" s="1"/>
  <c r="F11"/>
  <c r="F10" s="1"/>
  <c r="G11"/>
  <c r="G10" s="1"/>
  <c r="H11"/>
  <c r="H10" s="1"/>
  <c r="I11"/>
  <c r="I10" s="1"/>
  <c r="C11"/>
  <c r="C10" s="1"/>
  <c r="M11" i="3"/>
  <c r="H11"/>
  <c r="M10"/>
  <c r="H10"/>
  <c r="M9"/>
  <c r="H9"/>
  <c r="L8"/>
  <c r="M8" s="1"/>
  <c r="B8"/>
  <c r="J119" i="1"/>
  <c r="J59"/>
  <c r="J58"/>
  <c r="J36" s="1"/>
  <c r="W10" i="2" l="1"/>
  <c r="G8" i="3"/>
  <c r="H8" s="1"/>
</calcChain>
</file>

<file path=xl/sharedStrings.xml><?xml version="1.0" encoding="utf-8"?>
<sst xmlns="http://schemas.openxmlformats.org/spreadsheetml/2006/main" count="607" uniqueCount="194">
  <si>
    <t>г. Нытва, ул. К. Маркса, д. 87</t>
  </si>
  <si>
    <t>кирпичные</t>
  </si>
  <si>
    <t>РО</t>
  </si>
  <si>
    <t>г. Нытва, ул. К. Маркса, д. 88</t>
  </si>
  <si>
    <t>бревно</t>
  </si>
  <si>
    <t>г. Нытва, ул. К. Маркса, д. 90</t>
  </si>
  <si>
    <t>г. Нытва, ул. К. Либкнехта, д. 11</t>
  </si>
  <si>
    <t>г. Нытва, ул. К. Либкнехта, д. 13</t>
  </si>
  <si>
    <t>г. Нытва, ул. К. Либкнехта, д. 15</t>
  </si>
  <si>
    <t>г. Нытва, ул. К. Либкнехта, д. 17</t>
  </si>
  <si>
    <t>г. Нытва, ул. К. Либкнехта, д. 18</t>
  </si>
  <si>
    <t>г. Нытва, ул. К. Либкнехта, д. 21</t>
  </si>
  <si>
    <t>г. Нытва, ул. К. Либкнехта, д. 23</t>
  </si>
  <si>
    <t>г. Нытва, ул. К. Либкнехта, д. 25</t>
  </si>
  <si>
    <t>г. Нытва, ул. К. Либкнехта, д. 26</t>
  </si>
  <si>
    <t>г. Нытва, ул. Луначарского, д. 69</t>
  </si>
  <si>
    <t>г. Нытва, ул. Буденного, д. 31</t>
  </si>
  <si>
    <t>г. Нытва, ул. Буденного, д. 2</t>
  </si>
  <si>
    <t>г. Нытва, ул. Мира, д. 24</t>
  </si>
  <si>
    <t>г. Нытва, ул. Д. Бедного, д. 40</t>
  </si>
  <si>
    <t>г. Нытва, ул. Гагарина, д. 16</t>
  </si>
  <si>
    <t>с. Григорьевское, ул. Советская площадь, д. 1</t>
  </si>
  <si>
    <t>брус</t>
  </si>
  <si>
    <t>г. Нытва, пр-кт Ленина, д. 7</t>
  </si>
  <si>
    <t>СС</t>
  </si>
  <si>
    <t>г. Нытва, пр-кт Ленина, д. 20/2</t>
  </si>
  <si>
    <t>г. Нытва, пр-кт Ленина, д. 25</t>
  </si>
  <si>
    <t>г. Нытва, ул. Мира, д. 10</t>
  </si>
  <si>
    <t>Перечень многоквартирных домов</t>
  </si>
  <si>
    <t>Форма 1</t>
  </si>
  <si>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</si>
  <si>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</si>
  <si>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</si>
  <si>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</si>
  <si>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</si>
  <si>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</si>
  <si>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</si>
  <si>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</si>
  <si>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</si>
  <si>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</si>
  <si>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</si>
  <si>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</si>
  <si>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</si>
  <si>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</si>
  <si>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</si>
  <si>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</si>
  <si>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</si>
  <si>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</si>
  <si>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</si>
  <si>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</si>
  <si>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бюджета субъекта РФ</t>
  </si>
  <si>
    <t>за счет средств местного бюджета</t>
  </si>
  <si>
    <t>за счет средств собственников помещений в МКД</t>
  </si>
  <si>
    <t>м2</t>
  </si>
  <si>
    <t>чел.</t>
  </si>
  <si>
    <t>руб.</t>
  </si>
  <si>
    <t>руб./м2</t>
  </si>
  <si>
    <t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нытвенского муниципального района Пермского края на 2018-2020 годы</t>
  </si>
  <si>
    <t>г. Нытва, ул. Т.Самуэли, 37</t>
  </si>
  <si>
    <t>г. Нытва, ул. Ширинкина, 23а</t>
  </si>
  <si>
    <t>г. Нытва, ул.Мира, д.12</t>
  </si>
  <si>
    <t>г. Нытва, ул.Мира, д.20</t>
  </si>
  <si>
    <t>г. Нытва, ул.Мира, д.24</t>
  </si>
  <si>
    <t>г. Нытва, ул.Оборина, д.20</t>
  </si>
  <si>
    <t>г. Нытва, ул.Оборина, д.22</t>
  </si>
  <si>
    <t>п. Новоильинский, ул. Ленина, д. 99</t>
  </si>
  <si>
    <t>п. Новоильинский, ул. Первомайская, д. 12</t>
  </si>
  <si>
    <t>п. Новоильинский, ул. Первомайская, д. 14</t>
  </si>
  <si>
    <t>п. Новоильинский, ул. Первомайская, д. 8</t>
  </si>
  <si>
    <t>п. Уральский, ул. Московская, д. 6</t>
  </si>
  <si>
    <t>деревянные</t>
  </si>
  <si>
    <t>п. Уральский, ул. Московская, д. 6а</t>
  </si>
  <si>
    <t>п. Уральский, ул. Московская, д. 8</t>
  </si>
  <si>
    <t>п. Уральский, ул. Московская, д. 17</t>
  </si>
  <si>
    <t>ст. Григорьевская, ул. Заводская, д. 44</t>
  </si>
  <si>
    <t>ст. Григорьевская, ул. Молодой Гвардии, д. 27</t>
  </si>
  <si>
    <t>панельные</t>
  </si>
  <si>
    <t>с. Григорьевское, ул. Октября, д. 4</t>
  </si>
  <si>
    <t>с. Григорьевское, ул. Октября, д. 6</t>
  </si>
  <si>
    <t>с. Григорьевское, ул. Советская, д. 9</t>
  </si>
  <si>
    <t>с. Григорьевское, ул. Чапаева, д. 13</t>
  </si>
  <si>
    <t>с. Покровское, ул. Речная, д. 6а</t>
  </si>
  <si>
    <t>с. Мокино, ул. Пономарева, д. 15</t>
  </si>
  <si>
    <t>ст. Чайковская, ул. Коробейникова, д. 8</t>
  </si>
  <si>
    <t>г. Нытва, пр. Ленина, д. 1</t>
  </si>
  <si>
    <t>г. Нытва, пр. Ленина, д. 2</t>
  </si>
  <si>
    <t>г. Нытва, пр. Ленина, д. 5</t>
  </si>
  <si>
    <t>г. Нытва, пр. Ленина, д. 10</t>
  </si>
  <si>
    <t>г. Нытва, пр. Ленина, д. 14</t>
  </si>
  <si>
    <t>г. Нытва, пр. Ленина, д. 22</t>
  </si>
  <si>
    <t>г. Нытва, пр. Ленина, д. 23</t>
  </si>
  <si>
    <t>г. Нытва, пр. Ленина, д. 26</t>
  </si>
  <si>
    <t>г. Нытва, пр. Ленина, д. 27</t>
  </si>
  <si>
    <t>г. Нытва, пр. Ленина, д. 33</t>
  </si>
  <si>
    <t>г. Нытва, ул. К. Либкнехта, д. 12</t>
  </si>
  <si>
    <t>г. Нытва, ул. К. Либкнехта, д. 16</t>
  </si>
  <si>
    <t>г. Нытва, ул. К. Либкнехта, д. 24</t>
  </si>
  <si>
    <t>г. Нытва, ул. К. Либкнехта, д. 118/3</t>
  </si>
  <si>
    <t>г. Нытва, ул. К. Либкнехта, д. 118/4</t>
  </si>
  <si>
    <t>г. Нытва, ул. Комсомольская, д. 30</t>
  </si>
  <si>
    <t>г. Нытва, ул. Т. Самуэли, д. 4</t>
  </si>
  <si>
    <t>г. Нытва, ул. Т. Самуэли, д. 6</t>
  </si>
  <si>
    <t>г. Нытва, ул. Буденного, д. 20</t>
  </si>
  <si>
    <t>г. Нытва, ул. Буденного, д. 41</t>
  </si>
  <si>
    <t>г. Нытва, ул. Мира, д. 28</t>
  </si>
  <si>
    <t>г. Нытва, ул. Мира, д. 32</t>
  </si>
  <si>
    <t>г. Нытва, ул. Чапаева, д. 5</t>
  </si>
  <si>
    <t>г. Нытва, ул. Т. Самуэли, д. 37</t>
  </si>
  <si>
    <t>г. Нытва, ул. М. Горького, д. 18а</t>
  </si>
  <si>
    <t>г. Нытва, ул. Ширинкина, д. 23а</t>
  </si>
  <si>
    <t>г. Нытва, ул. Буденного, д. 24</t>
  </si>
  <si>
    <t>г. Нытва, ул. Мира, д. 4</t>
  </si>
  <si>
    <t>г. Нытва, ул. Гагарина, д. 12</t>
  </si>
  <si>
    <t>г. Нытва, ул. Королева, д. 31</t>
  </si>
  <si>
    <t>п. Новоильинский, ул. Ленина, д. 33</t>
  </si>
  <si>
    <t>п. Новоильинский, ул. Ленина, д. 5</t>
  </si>
  <si>
    <t>п. Новоильинский, ул. Советская, д. 6</t>
  </si>
  <si>
    <t>п. Новоильинский, ул. Советская, д. 7</t>
  </si>
  <si>
    <t>п. Новоильинский, ул. Советская, д. 8</t>
  </si>
  <si>
    <t>п. Уральский, ул. Московская, д. 1</t>
  </si>
  <si>
    <t>кирпич/бревно</t>
  </si>
  <si>
    <t>п. Уральский, ул. Московская, д. 2</t>
  </si>
  <si>
    <t>п. Уральский, ул. Московская, д. 4</t>
  </si>
  <si>
    <t>п. Уральский, ул. Московская, д. 5</t>
  </si>
  <si>
    <t>п. Уральский, ул. Московская, д. 16</t>
  </si>
  <si>
    <t>п. Уральский, ул. Железнодорожная, д. 7</t>
  </si>
  <si>
    <t>п. Уральский, ул. Сукманская, д. 12</t>
  </si>
  <si>
    <t>п. Уральский, ул. Сукманская, д. 14</t>
  </si>
  <si>
    <t>с. Григорьевское, ул. Октября, д. 6а</t>
  </si>
  <si>
    <t>ст. Чайковская, ул. Строительная, д. 4</t>
  </si>
  <si>
    <t>г. Нытва, пр. Ленина, д. 9</t>
  </si>
  <si>
    <t>г. Нытва, пр. Ленина, д. 11</t>
  </si>
  <si>
    <t>г. Нытва, пр. Ленина, д. 13</t>
  </si>
  <si>
    <t>г. Нытва, пр. Ленина, д. 15</t>
  </si>
  <si>
    <t>г. Нытва, пр. Ленина, д. 16</t>
  </si>
  <si>
    <t>г. Нытва, пр. Ленина, д. 17</t>
  </si>
  <si>
    <t>г. Нытва, пр. Ленина, д. 18</t>
  </si>
  <si>
    <t>г. Нытва, пр. Ленина, д. 19</t>
  </si>
  <si>
    <t>г. Нытва, пр. Ленина, д. 21</t>
  </si>
  <si>
    <t>г. Нытва, ул. К. Маркса, д. 92</t>
  </si>
  <si>
    <t>г. Нытва, ул. Буденного, д. 16</t>
  </si>
  <si>
    <t>Реестр многоквартирных домов по видам ремонта</t>
  </si>
  <si>
    <t>Форма 2</t>
  </si>
  <si>
    <t>№ п/п</t>
  </si>
  <si>
    <t>Стоимость капитального ремонта, всего</t>
  </si>
  <si>
    <t>Виды работ/услуг, установленные частью 1 статьи 166 Жилищного кодекса Российской Федерации</t>
  </si>
  <si>
    <t>Виды работ/услуг, установленные частью 2 статьи 17 Закона Пермского края от 11 марта 2014 г. № 304-ПК</t>
  </si>
  <si>
    <t>Ремонт внутридомовых инженерных систем</t>
  </si>
  <si>
    <t>КО</t>
  </si>
  <si>
    <t>ремонт или замена лифтового оборудования</t>
  </si>
  <si>
    <t xml:space="preserve">Техническое освидетельствование смонтированного (модернизированного) лифта перед вводом в эксплуатацию 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</si>
  <si>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</si>
  <si>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</si>
  <si>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</si>
  <si>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</si>
  <si>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</si>
  <si>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приборов учета и узлов управления</t>
  </si>
  <si>
    <t>ремонт несущих конструкций многоквартирного дома</t>
  </si>
  <si>
    <t>устройство и ремонт систем противопожарной автоматики</t>
  </si>
  <si>
    <t>устройство и ремонт систем мусороудаления</t>
  </si>
  <si>
    <t>Разработка (экспертиза) проектной документации</t>
  </si>
  <si>
    <t>Инструментальное обследование</t>
  </si>
  <si>
    <t>ЭЛ</t>
  </si>
  <si>
    <t>ТЕП</t>
  </si>
  <si>
    <t>ГАЗ</t>
  </si>
  <si>
    <t>ХВС/ГВС</t>
  </si>
  <si>
    <t>ВОД</t>
  </si>
  <si>
    <t>ед.</t>
  </si>
  <si>
    <t>м3</t>
  </si>
  <si>
    <t>Планируемые показатели выполнения работ по капитальному</t>
  </si>
  <si>
    <t>ремонту общего имущества  многоквартирных домов</t>
  </si>
  <si>
    <t>Форма 3</t>
  </si>
  <si>
    <t xml:space="preserve">Наименование  муниципального района/                        городского округа </t>
  </si>
  <si>
    <t>Площадь МКД</t>
  </si>
  <si>
    <t>Количество МКД</t>
  </si>
  <si>
    <t>I кв.</t>
  </si>
  <si>
    <t>II кв.</t>
  </si>
  <si>
    <t>III кв.</t>
  </si>
  <si>
    <t>IV кв.</t>
  </si>
  <si>
    <t>всего:</t>
  </si>
  <si>
    <t>кв. м</t>
  </si>
  <si>
    <t>Всего по МО</t>
  </si>
  <si>
    <t>Итого на 2020</t>
  </si>
  <si>
    <t>Всего по Нытвенскому МР</t>
  </si>
  <si>
    <t>Итого на 2018 г.</t>
  </si>
  <si>
    <t>Итого на 2019 год</t>
  </si>
  <si>
    <t>Итого на 2020 год</t>
  </si>
  <si>
    <t>Итого на 2018 год</t>
  </si>
  <si>
    <t>ВСЕГО по Нытвенскому муниципальному району на 2018 г.</t>
  </si>
  <si>
    <t>ВСЕГО по Нытвенскому муниципальному району на 2019г.</t>
  </si>
  <si>
    <t>ВСЕГО по Нытвенскому муниципальному району на 2020 г.</t>
  </si>
  <si>
    <t xml:space="preserve"> </t>
  </si>
  <si>
    <t>ВСЕГО по Нытвенскому муниципальному районуна 2018-2012 гг.</t>
  </si>
  <si>
    <t>Приложение                                                                                 к распоряжению администрации района                          от 01.12.2017 № 840-р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</si>
</sst>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2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NumberFormat="1" applyFont="1"/>
    <xf numFmtId="4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4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0" applyNumberFormat="1" applyFont="1" applyFill="1" applyBorder="1" applyAlignment="1" applyProtection="1">
      <alignment vertical="center" wrapText="1"/>
      <protection locked="0"/>
    </xf>
    <xf numFmtId="4" fontId="8" fillId="2" borderId="2" xfId="0" applyNumberFormat="1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vertical="center" wrapText="1"/>
    </xf>
    <xf numFmtId="4" fontId="13" fillId="3" borderId="2" xfId="0" applyNumberFormat="1" applyFont="1" applyFill="1" applyBorder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 wrapText="1"/>
    </xf>
    <xf numFmtId="4" fontId="13" fillId="3" borderId="2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NumberFormat="1" applyFont="1" applyBorder="1"/>
    <xf numFmtId="0" fontId="5" fillId="2" borderId="0" xfId="0" applyFont="1" applyFill="1" applyBorder="1"/>
    <xf numFmtId="0" fontId="3" fillId="0" borderId="2" xfId="0" applyFont="1" applyBorder="1"/>
    <xf numFmtId="0" fontId="3" fillId="0" borderId="0" xfId="0" applyFont="1" applyBorder="1"/>
    <xf numFmtId="0" fontId="6" fillId="0" borderId="0" xfId="0" applyFont="1"/>
    <xf numFmtId="4" fontId="6" fillId="0" borderId="2" xfId="0" applyNumberFormat="1" applyFont="1" applyBorder="1"/>
    <xf numFmtId="0" fontId="6" fillId="0" borderId="0" xfId="0" applyFont="1" applyBorder="1"/>
    <xf numFmtId="0" fontId="6" fillId="2" borderId="2" xfId="0" applyNumberFormat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0" fontId="6" fillId="0" borderId="0" xfId="0" applyNumberFormat="1" applyFont="1" applyBorder="1" applyAlignment="1"/>
    <xf numFmtId="0" fontId="6" fillId="0" borderId="2" xfId="0" applyNumberFormat="1" applyFont="1" applyBorder="1" applyAlignment="1"/>
    <xf numFmtId="0" fontId="6" fillId="0" borderId="2" xfId="0" applyFont="1" applyBorder="1" applyAlignment="1"/>
    <xf numFmtId="4" fontId="6" fillId="0" borderId="2" xfId="0" applyNumberFormat="1" applyFont="1" applyBorder="1" applyAlignment="1"/>
    <xf numFmtId="4" fontId="6" fillId="0" borderId="6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textRotation="90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 applyProtection="1">
      <alignment horizontal="center" vertical="center" wrapText="1"/>
    </xf>
    <xf numFmtId="4" fontId="12" fillId="0" borderId="2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  <protection locked="0"/>
    </xf>
    <xf numFmtId="14" fontId="5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1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 wrapText="1"/>
    </xf>
    <xf numFmtId="4" fontId="8" fillId="2" borderId="4" xfId="1" applyNumberFormat="1" applyFont="1" applyFill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center" vertical="center"/>
      <protection locked="0"/>
    </xf>
    <xf numFmtId="4" fontId="5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left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4" fillId="2" borderId="0" xfId="0" applyFont="1" applyFill="1"/>
    <xf numFmtId="2" fontId="6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/>
    </xf>
    <xf numFmtId="0" fontId="11" fillId="2" borderId="0" xfId="0" applyFont="1" applyFill="1"/>
    <xf numFmtId="0" fontId="9" fillId="0" borderId="2" xfId="0" applyFont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8" fillId="2" borderId="2" xfId="0" applyNumberFormat="1" applyFont="1" applyFill="1" applyBorder="1" applyAlignment="1">
      <alignment horizontal="center" vertical="center" textRotation="90" wrapText="1"/>
    </xf>
    <xf numFmtId="4" fontId="8" fillId="2" borderId="2" xfId="0" applyNumberFormat="1" applyFont="1" applyFill="1" applyBorder="1" applyAlignment="1">
      <alignment horizontal="center" vertical="center" textRotation="90" wrapText="1"/>
    </xf>
    <xf numFmtId="0" fontId="8" fillId="2" borderId="3" xfId="0" applyNumberFormat="1" applyFont="1" applyFill="1" applyBorder="1" applyAlignment="1">
      <alignment horizontal="center" vertical="center" textRotation="90" wrapText="1"/>
    </xf>
    <xf numFmtId="0" fontId="8" fillId="2" borderId="4" xfId="0" applyNumberFormat="1" applyFont="1" applyFill="1" applyBorder="1" applyAlignment="1">
      <alignment horizontal="center" vertical="center" textRotation="90" wrapText="1"/>
    </xf>
    <xf numFmtId="0" fontId="8" fillId="2" borderId="5" xfId="0" applyNumberFormat="1" applyFont="1" applyFill="1" applyBorder="1" applyAlignment="1">
      <alignment horizontal="center" vertical="center" textRotation="90" wrapText="1"/>
    </xf>
    <xf numFmtId="0" fontId="8" fillId="2" borderId="1" xfId="0" applyNumberFormat="1" applyFont="1" applyFill="1" applyBorder="1" applyAlignment="1">
      <alignment horizontal="center" vertical="center" textRotation="90" wrapText="1"/>
    </xf>
    <xf numFmtId="4" fontId="8" fillId="0" borderId="2" xfId="0" applyNumberFormat="1" applyFont="1" applyFill="1" applyBorder="1" applyAlignment="1">
      <alignment horizontal="center" vertical="center" textRotation="90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textRotation="90" wrapText="1"/>
    </xf>
    <xf numFmtId="4" fontId="8" fillId="2" borderId="5" xfId="0" applyNumberFormat="1" applyFont="1" applyFill="1" applyBorder="1" applyAlignment="1">
      <alignment horizontal="center" vertical="center" textRotation="90" wrapText="1"/>
    </xf>
    <xf numFmtId="4" fontId="8" fillId="2" borderId="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textRotation="90"/>
    </xf>
    <xf numFmtId="4" fontId="8" fillId="2" borderId="5" xfId="0" applyNumberFormat="1" applyFont="1" applyFill="1" applyBorder="1" applyAlignment="1">
      <alignment horizontal="center" vertical="center" textRotation="90"/>
    </xf>
    <xf numFmtId="4" fontId="8" fillId="2" borderId="1" xfId="0" applyNumberFormat="1" applyFont="1" applyFill="1" applyBorder="1" applyAlignment="1">
      <alignment horizontal="center" vertical="center" textRotation="90"/>
    </xf>
    <xf numFmtId="0" fontId="8" fillId="2" borderId="2" xfId="0" applyNumberFormat="1" applyFont="1" applyFill="1" applyBorder="1" applyAlignment="1">
      <alignment horizontal="center" vertical="center" textRotation="90" wrapText="1"/>
    </xf>
    <xf numFmtId="4" fontId="5" fillId="2" borderId="4" xfId="0" applyNumberFormat="1" applyFont="1" applyFill="1" applyBorder="1" applyAlignment="1">
      <alignment horizontal="center" vertical="center" textRotation="90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3" fillId="0" borderId="0" xfId="0" applyFont="1" applyAlignment="1">
      <alignment wrapText="1"/>
    </xf>
  </cellXfs>
  <cellStyles count="2">
    <cellStyle name="Excel Built-in Normal 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4"/>
  <sheetViews>
    <sheetView topLeftCell="A103" workbookViewId="0">
      <selection activeCell="S11" sqref="S11"/>
    </sheetView>
  </sheetViews>
  <sheetFormatPr defaultRowHeight="15"/>
  <cols>
    <col min="1" max="1" width="9.140625" style="166"/>
    <col min="2" max="2" width="30.28515625" style="210" customWidth="1"/>
    <col min="3" max="3" width="12.28515625" style="28" customWidth="1"/>
    <col min="4" max="4" width="12" style="28" customWidth="1"/>
    <col min="5" max="5" width="14.140625" style="28" customWidth="1"/>
    <col min="6" max="7" width="9.140625" style="28"/>
    <col min="8" max="8" width="9.85546875" style="28" bestFit="1" customWidth="1"/>
    <col min="9" max="9" width="10.5703125" style="28" customWidth="1"/>
    <col min="10" max="10" width="10.7109375" style="28" customWidth="1"/>
    <col min="11" max="11" width="9.140625" style="28"/>
    <col min="12" max="12" width="16.42578125" style="28" customWidth="1"/>
    <col min="13" max="13" width="6.85546875" style="28" customWidth="1"/>
    <col min="14" max="14" width="7.5703125" style="28" customWidth="1"/>
    <col min="15" max="15" width="7.85546875" style="28" customWidth="1"/>
    <col min="16" max="16" width="13.85546875" style="28" customWidth="1"/>
    <col min="17" max="17" width="13.5703125" style="28" customWidth="1"/>
    <col min="18" max="18" width="14.42578125" style="28" customWidth="1"/>
    <col min="19" max="19" width="13.5703125" style="28" customWidth="1"/>
    <col min="20" max="20" width="9.140625" style="28"/>
  </cols>
  <sheetData>
    <row r="1" spans="1:38" ht="15" customHeight="1">
      <c r="N1" s="209" t="s">
        <v>193</v>
      </c>
      <c r="O1" s="211"/>
      <c r="P1" s="211"/>
      <c r="Q1" s="211"/>
    </row>
    <row r="2" spans="1:38" ht="33" customHeight="1">
      <c r="N2" s="211"/>
      <c r="O2" s="211"/>
      <c r="P2" s="211"/>
      <c r="Q2" s="211"/>
    </row>
    <row r="3" spans="1:38" s="1" customFormat="1" ht="30" customHeight="1">
      <c r="A3" s="182" t="s">
        <v>57</v>
      </c>
      <c r="B3" s="182"/>
      <c r="C3" s="182"/>
      <c r="D3" s="182"/>
      <c r="E3" s="183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1" customFormat="1" ht="12.75">
      <c r="A4" s="90"/>
      <c r="B4" s="88"/>
      <c r="C4" s="87"/>
      <c r="D4" s="87"/>
      <c r="E4" s="87"/>
      <c r="F4" s="87"/>
      <c r="G4" s="87"/>
      <c r="H4" s="89"/>
      <c r="I4" s="89"/>
      <c r="J4" s="89"/>
      <c r="K4" s="90"/>
      <c r="L4" s="89"/>
      <c r="M4" s="89"/>
      <c r="N4" s="89"/>
      <c r="O4" s="89"/>
      <c r="P4" s="89"/>
      <c r="Q4" s="89"/>
      <c r="R4" s="89"/>
      <c r="S4" s="87"/>
      <c r="T4" s="87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s="1" customFormat="1" ht="12.75">
      <c r="A5" s="183" t="s">
        <v>28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1" customFormat="1" ht="12.75">
      <c r="A6" s="91"/>
      <c r="B6" s="184"/>
      <c r="C6" s="184"/>
      <c r="D6" s="184"/>
      <c r="E6" s="185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34"/>
      <c r="S6" s="186" t="s">
        <v>29</v>
      </c>
      <c r="T6" s="186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5" customFormat="1" ht="15.75" customHeight="1">
      <c r="A7" s="187" t="s">
        <v>30</v>
      </c>
      <c r="B7" s="178" t="s">
        <v>31</v>
      </c>
      <c r="C7" s="188" t="s">
        <v>32</v>
      </c>
      <c r="D7" s="178"/>
      <c r="E7" s="189" t="s">
        <v>33</v>
      </c>
      <c r="F7" s="172" t="s">
        <v>34</v>
      </c>
      <c r="G7" s="192" t="s">
        <v>35</v>
      </c>
      <c r="H7" s="179" t="s">
        <v>36</v>
      </c>
      <c r="I7" s="178" t="s">
        <v>37</v>
      </c>
      <c r="J7" s="178"/>
      <c r="K7" s="172" t="s">
        <v>38</v>
      </c>
      <c r="L7" s="178" t="s">
        <v>39</v>
      </c>
      <c r="M7" s="178"/>
      <c r="N7" s="178"/>
      <c r="O7" s="178"/>
      <c r="P7" s="178"/>
      <c r="Q7" s="170" t="s">
        <v>40</v>
      </c>
      <c r="R7" s="170" t="s">
        <v>41</v>
      </c>
      <c r="S7" s="169" t="s">
        <v>42</v>
      </c>
      <c r="T7" s="170" t="s">
        <v>43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s="5" customFormat="1">
      <c r="A8" s="187"/>
      <c r="B8" s="178"/>
      <c r="C8" s="171" t="s">
        <v>44</v>
      </c>
      <c r="D8" s="172" t="s">
        <v>45</v>
      </c>
      <c r="E8" s="190"/>
      <c r="F8" s="173"/>
      <c r="G8" s="192"/>
      <c r="H8" s="180"/>
      <c r="I8" s="175" t="s">
        <v>46</v>
      </c>
      <c r="J8" s="170" t="s">
        <v>47</v>
      </c>
      <c r="K8" s="173"/>
      <c r="L8" s="176" t="s">
        <v>46</v>
      </c>
      <c r="M8" s="178" t="s">
        <v>48</v>
      </c>
      <c r="N8" s="178"/>
      <c r="O8" s="178"/>
      <c r="P8" s="178"/>
      <c r="Q8" s="170"/>
      <c r="R8" s="170"/>
      <c r="S8" s="169"/>
      <c r="T8" s="17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s="5" customFormat="1" ht="69.75" customHeight="1">
      <c r="A9" s="187"/>
      <c r="B9" s="178"/>
      <c r="C9" s="171"/>
      <c r="D9" s="173"/>
      <c r="E9" s="190"/>
      <c r="F9" s="173"/>
      <c r="G9" s="192"/>
      <c r="H9" s="181"/>
      <c r="I9" s="175"/>
      <c r="J9" s="170"/>
      <c r="K9" s="174"/>
      <c r="L9" s="177"/>
      <c r="M9" s="92" t="s">
        <v>49</v>
      </c>
      <c r="N9" s="92" t="s">
        <v>50</v>
      </c>
      <c r="O9" s="92" t="s">
        <v>51</v>
      </c>
      <c r="P9" s="30" t="s">
        <v>52</v>
      </c>
      <c r="Q9" s="170"/>
      <c r="R9" s="170"/>
      <c r="S9" s="169"/>
      <c r="T9" s="17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5" customFormat="1" ht="42.75" customHeight="1">
      <c r="A10" s="187"/>
      <c r="B10" s="178"/>
      <c r="C10" s="171"/>
      <c r="D10" s="174"/>
      <c r="E10" s="191"/>
      <c r="F10" s="174"/>
      <c r="G10" s="192"/>
      <c r="H10" s="30" t="s">
        <v>53</v>
      </c>
      <c r="I10" s="93" t="s">
        <v>53</v>
      </c>
      <c r="J10" s="30" t="s">
        <v>53</v>
      </c>
      <c r="K10" s="29" t="s">
        <v>54</v>
      </c>
      <c r="L10" s="30" t="s">
        <v>55</v>
      </c>
      <c r="M10" s="30" t="s">
        <v>55</v>
      </c>
      <c r="N10" s="30" t="s">
        <v>55</v>
      </c>
      <c r="O10" s="30" t="s">
        <v>55</v>
      </c>
      <c r="P10" s="30" t="s">
        <v>55</v>
      </c>
      <c r="Q10" s="30" t="s">
        <v>56</v>
      </c>
      <c r="R10" s="30" t="s">
        <v>56</v>
      </c>
      <c r="S10" s="169"/>
      <c r="T10" s="170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7" customFormat="1">
      <c r="A11" s="29">
        <v>1</v>
      </c>
      <c r="B11" s="60">
        <v>2</v>
      </c>
      <c r="C11" s="94">
        <v>3</v>
      </c>
      <c r="D11" s="95">
        <v>4</v>
      </c>
      <c r="E11" s="95">
        <v>5</v>
      </c>
      <c r="F11" s="29">
        <v>6</v>
      </c>
      <c r="G11" s="29">
        <v>7</v>
      </c>
      <c r="H11" s="29">
        <v>8</v>
      </c>
      <c r="I11" s="96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29">
        <v>17</v>
      </c>
      <c r="R11" s="29">
        <v>18</v>
      </c>
      <c r="S11" s="29">
        <v>19</v>
      </c>
      <c r="T11" s="29">
        <v>20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28" customFormat="1" ht="12.75">
      <c r="A12" s="163"/>
      <c r="B12" s="160" t="s">
        <v>181</v>
      </c>
      <c r="C12" s="157"/>
      <c r="D12" s="157"/>
      <c r="E12" s="157"/>
      <c r="F12" s="157"/>
      <c r="G12" s="157"/>
      <c r="H12" s="157">
        <f>H13+H36+H89</f>
        <v>169207.72999999998</v>
      </c>
      <c r="I12" s="157">
        <f t="shared" ref="I12:P12" si="0">I13+I36+I89</f>
        <v>127975.98999999998</v>
      </c>
      <c r="J12" s="157">
        <f t="shared" si="0"/>
        <v>124406.95999999998</v>
      </c>
      <c r="K12" s="157">
        <f t="shared" si="0"/>
        <v>4994</v>
      </c>
      <c r="L12" s="157">
        <f t="shared" si="0"/>
        <v>639658255.5848</v>
      </c>
      <c r="M12" s="157">
        <f t="shared" si="0"/>
        <v>0</v>
      </c>
      <c r="N12" s="157">
        <f t="shared" si="0"/>
        <v>0</v>
      </c>
      <c r="O12" s="157">
        <f t="shared" si="0"/>
        <v>0</v>
      </c>
      <c r="P12" s="157">
        <f t="shared" si="0"/>
        <v>639658255.5848</v>
      </c>
      <c r="Q12" s="157"/>
      <c r="R12" s="157"/>
      <c r="S12" s="157"/>
      <c r="T12" s="157"/>
      <c r="U12" s="216"/>
      <c r="V12" s="216"/>
      <c r="W12" s="216"/>
      <c r="X12" s="216"/>
      <c r="Y12" s="216"/>
      <c r="Z12" s="216"/>
    </row>
    <row r="13" spans="1:38" s="28" customFormat="1" ht="12.75">
      <c r="A13" s="163"/>
      <c r="B13" s="160" t="s">
        <v>187</v>
      </c>
      <c r="C13" s="157"/>
      <c r="D13" s="157"/>
      <c r="E13" s="157"/>
      <c r="F13" s="157"/>
      <c r="G13" s="157"/>
      <c r="H13" s="157">
        <f>SUM(H14:H35)</f>
        <v>23305.85</v>
      </c>
      <c r="I13" s="157">
        <f t="shared" ref="I13:P13" si="1">SUM(I14:I35)</f>
        <v>17700.509999999998</v>
      </c>
      <c r="J13" s="157">
        <f t="shared" si="1"/>
        <v>17700.509999999998</v>
      </c>
      <c r="K13" s="157">
        <f t="shared" si="1"/>
        <v>266</v>
      </c>
      <c r="L13" s="157">
        <f t="shared" si="1"/>
        <v>68074709.534700006</v>
      </c>
      <c r="M13" s="157">
        <f t="shared" si="1"/>
        <v>0</v>
      </c>
      <c r="N13" s="157">
        <f t="shared" si="1"/>
        <v>0</v>
      </c>
      <c r="O13" s="157">
        <f t="shared" si="1"/>
        <v>0</v>
      </c>
      <c r="P13" s="157">
        <f t="shared" si="1"/>
        <v>68074709.534700006</v>
      </c>
      <c r="Q13" s="157"/>
      <c r="R13" s="157"/>
      <c r="S13" s="157"/>
      <c r="T13" s="157"/>
      <c r="U13" s="216"/>
      <c r="V13" s="216"/>
      <c r="W13" s="216"/>
      <c r="X13" s="216"/>
      <c r="Y13" s="216"/>
      <c r="Z13" s="216"/>
    </row>
    <row r="14" spans="1:38" s="1" customFormat="1" ht="12.75">
      <c r="A14" s="62">
        <v>1</v>
      </c>
      <c r="B14" s="63" t="s">
        <v>0</v>
      </c>
      <c r="C14" s="97">
        <v>1956</v>
      </c>
      <c r="D14" s="98">
        <v>1956</v>
      </c>
      <c r="E14" s="99" t="s">
        <v>1</v>
      </c>
      <c r="F14" s="100">
        <v>2</v>
      </c>
      <c r="G14" s="100">
        <v>1</v>
      </c>
      <c r="H14" s="101">
        <v>212.7</v>
      </c>
      <c r="I14" s="101">
        <v>182.5</v>
      </c>
      <c r="J14" s="101">
        <v>182.5</v>
      </c>
      <c r="K14" s="100"/>
      <c r="L14" s="102">
        <v>5447.625</v>
      </c>
      <c r="M14" s="103"/>
      <c r="N14" s="103"/>
      <c r="O14" s="103"/>
      <c r="P14" s="103">
        <v>5447.625</v>
      </c>
      <c r="Q14" s="64">
        <v>29.85</v>
      </c>
      <c r="R14" s="64">
        <v>29.85</v>
      </c>
      <c r="S14" s="104">
        <v>43465</v>
      </c>
      <c r="T14" s="105" t="s">
        <v>2</v>
      </c>
    </row>
    <row r="15" spans="1:38" s="1" customFormat="1" ht="12.75">
      <c r="A15" s="39">
        <f>A14+1</f>
        <v>2</v>
      </c>
      <c r="B15" s="40" t="s">
        <v>3</v>
      </c>
      <c r="C15" s="106">
        <v>1940</v>
      </c>
      <c r="D15" s="107">
        <v>1940</v>
      </c>
      <c r="E15" s="108" t="s">
        <v>4</v>
      </c>
      <c r="F15" s="109">
        <v>2</v>
      </c>
      <c r="G15" s="109">
        <v>2</v>
      </c>
      <c r="H15" s="110">
        <v>482.4</v>
      </c>
      <c r="I15" s="110">
        <v>432.91</v>
      </c>
      <c r="J15" s="110">
        <v>432.91</v>
      </c>
      <c r="K15" s="109"/>
      <c r="L15" s="111">
        <v>12922.363500000001</v>
      </c>
      <c r="M15" s="112"/>
      <c r="N15" s="112"/>
      <c r="O15" s="112"/>
      <c r="P15" s="112">
        <v>12922.363500000001</v>
      </c>
      <c r="Q15" s="64">
        <v>29.85</v>
      </c>
      <c r="R15" s="27">
        <v>29.85</v>
      </c>
      <c r="S15" s="113">
        <v>43465</v>
      </c>
      <c r="T15" s="39" t="s">
        <v>2</v>
      </c>
    </row>
    <row r="16" spans="1:38" s="1" customFormat="1" ht="12.75">
      <c r="A16" s="39">
        <f t="shared" ref="A16:A35" si="2">A15+1</f>
        <v>3</v>
      </c>
      <c r="B16" s="40" t="s">
        <v>5</v>
      </c>
      <c r="C16" s="106">
        <v>1941</v>
      </c>
      <c r="D16" s="107">
        <v>1941</v>
      </c>
      <c r="E16" s="108" t="s">
        <v>4</v>
      </c>
      <c r="F16" s="109">
        <v>2</v>
      </c>
      <c r="G16" s="109">
        <v>2</v>
      </c>
      <c r="H16" s="110">
        <v>479.3</v>
      </c>
      <c r="I16" s="110">
        <v>431.24</v>
      </c>
      <c r="J16" s="110">
        <v>431.24</v>
      </c>
      <c r="K16" s="109"/>
      <c r="L16" s="111">
        <v>12872.514000000001</v>
      </c>
      <c r="M16" s="112"/>
      <c r="N16" s="112"/>
      <c r="O16" s="112"/>
      <c r="P16" s="112">
        <v>12872.514000000001</v>
      </c>
      <c r="Q16" s="64">
        <v>29.85</v>
      </c>
      <c r="R16" s="27">
        <v>29.85</v>
      </c>
      <c r="S16" s="113">
        <v>43465</v>
      </c>
      <c r="T16" s="39" t="s">
        <v>2</v>
      </c>
    </row>
    <row r="17" spans="1:20" s="1" customFormat="1" ht="12.75">
      <c r="A17" s="39">
        <f t="shared" si="2"/>
        <v>4</v>
      </c>
      <c r="B17" s="44" t="s">
        <v>6</v>
      </c>
      <c r="C17" s="109">
        <v>1953</v>
      </c>
      <c r="D17" s="107">
        <v>2000</v>
      </c>
      <c r="E17" s="26" t="s">
        <v>1</v>
      </c>
      <c r="F17" s="109">
        <v>2</v>
      </c>
      <c r="G17" s="109">
        <v>1</v>
      </c>
      <c r="H17" s="110">
        <v>641</v>
      </c>
      <c r="I17" s="110">
        <v>386.5</v>
      </c>
      <c r="J17" s="110">
        <v>386.5</v>
      </c>
      <c r="K17" s="109">
        <v>20</v>
      </c>
      <c r="L17" s="41">
        <v>11537.025000000001</v>
      </c>
      <c r="M17" s="27"/>
      <c r="N17" s="27"/>
      <c r="O17" s="27"/>
      <c r="P17" s="27">
        <v>11537.025000000001</v>
      </c>
      <c r="Q17" s="64">
        <v>29.850000000000005</v>
      </c>
      <c r="R17" s="27">
        <v>29.850000000000005</v>
      </c>
      <c r="S17" s="113">
        <v>43465</v>
      </c>
      <c r="T17" s="114" t="s">
        <v>2</v>
      </c>
    </row>
    <row r="18" spans="1:20" s="1" customFormat="1" ht="12.75">
      <c r="A18" s="39">
        <f t="shared" si="2"/>
        <v>5</v>
      </c>
      <c r="B18" s="44" t="s">
        <v>7</v>
      </c>
      <c r="C18" s="115">
        <v>1952</v>
      </c>
      <c r="D18" s="116">
        <v>1952</v>
      </c>
      <c r="E18" s="26" t="s">
        <v>1</v>
      </c>
      <c r="F18" s="115">
        <v>2</v>
      </c>
      <c r="G18" s="115">
        <v>1</v>
      </c>
      <c r="H18" s="117">
        <v>646.42999999999995</v>
      </c>
      <c r="I18" s="117">
        <v>386</v>
      </c>
      <c r="J18" s="117">
        <v>386</v>
      </c>
      <c r="K18" s="115">
        <v>13</v>
      </c>
      <c r="L18" s="41">
        <v>11522.1</v>
      </c>
      <c r="M18" s="27"/>
      <c r="N18" s="27"/>
      <c r="O18" s="27"/>
      <c r="P18" s="27">
        <v>11522.1</v>
      </c>
      <c r="Q18" s="64">
        <v>29.85</v>
      </c>
      <c r="R18" s="27">
        <v>29.85</v>
      </c>
      <c r="S18" s="113">
        <v>43465</v>
      </c>
      <c r="T18" s="114" t="s">
        <v>2</v>
      </c>
    </row>
    <row r="19" spans="1:20" s="1" customFormat="1" ht="12.75">
      <c r="A19" s="39">
        <f t="shared" si="2"/>
        <v>6</v>
      </c>
      <c r="B19" s="44" t="s">
        <v>8</v>
      </c>
      <c r="C19" s="109">
        <v>1951</v>
      </c>
      <c r="D19" s="107">
        <v>1951</v>
      </c>
      <c r="E19" s="26" t="s">
        <v>1</v>
      </c>
      <c r="F19" s="109">
        <v>2</v>
      </c>
      <c r="G19" s="109">
        <v>1</v>
      </c>
      <c r="H19" s="110">
        <v>624.39</v>
      </c>
      <c r="I19" s="110">
        <v>378.89</v>
      </c>
      <c r="J19" s="110">
        <v>378.89</v>
      </c>
      <c r="K19" s="109">
        <v>23</v>
      </c>
      <c r="L19" s="41">
        <v>11309.8665</v>
      </c>
      <c r="M19" s="27"/>
      <c r="N19" s="27"/>
      <c r="O19" s="27"/>
      <c r="P19" s="27">
        <v>11309.8665</v>
      </c>
      <c r="Q19" s="64">
        <v>29.85</v>
      </c>
      <c r="R19" s="27">
        <v>29.85</v>
      </c>
      <c r="S19" s="113">
        <v>43465</v>
      </c>
      <c r="T19" s="114" t="s">
        <v>2</v>
      </c>
    </row>
    <row r="20" spans="1:20" s="1" customFormat="1" ht="12.75">
      <c r="A20" s="39">
        <f t="shared" si="2"/>
        <v>7</v>
      </c>
      <c r="B20" s="40" t="s">
        <v>9</v>
      </c>
      <c r="C20" s="106">
        <v>1952</v>
      </c>
      <c r="D20" s="107">
        <v>1952</v>
      </c>
      <c r="E20" s="26" t="s">
        <v>1</v>
      </c>
      <c r="F20" s="109">
        <v>2</v>
      </c>
      <c r="G20" s="109">
        <v>1</v>
      </c>
      <c r="H20" s="110">
        <v>623.44000000000005</v>
      </c>
      <c r="I20" s="110">
        <v>378.7</v>
      </c>
      <c r="J20" s="110">
        <v>378.7</v>
      </c>
      <c r="K20" s="109">
        <v>24</v>
      </c>
      <c r="L20" s="111">
        <v>11304.195</v>
      </c>
      <c r="M20" s="112"/>
      <c r="N20" s="112"/>
      <c r="O20" s="112"/>
      <c r="P20" s="112">
        <v>11304.195</v>
      </c>
      <c r="Q20" s="64">
        <v>29.85</v>
      </c>
      <c r="R20" s="27">
        <v>29.85</v>
      </c>
      <c r="S20" s="113">
        <v>43465</v>
      </c>
      <c r="T20" s="114" t="s">
        <v>2</v>
      </c>
    </row>
    <row r="21" spans="1:20" s="1" customFormat="1" ht="12.75">
      <c r="A21" s="39">
        <f t="shared" si="2"/>
        <v>8</v>
      </c>
      <c r="B21" s="40" t="s">
        <v>10</v>
      </c>
      <c r="C21" s="118">
        <v>1952</v>
      </c>
      <c r="D21" s="119">
        <v>1952</v>
      </c>
      <c r="E21" s="26" t="s">
        <v>1</v>
      </c>
      <c r="F21" s="109">
        <v>2</v>
      </c>
      <c r="G21" s="109">
        <v>1</v>
      </c>
      <c r="H21" s="110">
        <v>624.6</v>
      </c>
      <c r="I21" s="110">
        <v>377.4</v>
      </c>
      <c r="J21" s="110">
        <v>377.4</v>
      </c>
      <c r="K21" s="109">
        <v>24</v>
      </c>
      <c r="L21" s="41">
        <v>11265.39</v>
      </c>
      <c r="M21" s="27"/>
      <c r="N21" s="27"/>
      <c r="O21" s="27"/>
      <c r="P21" s="27">
        <v>11265.39</v>
      </c>
      <c r="Q21" s="64">
        <v>29.85</v>
      </c>
      <c r="R21" s="27">
        <v>29.85</v>
      </c>
      <c r="S21" s="113">
        <v>43465</v>
      </c>
      <c r="T21" s="114" t="s">
        <v>2</v>
      </c>
    </row>
    <row r="22" spans="1:20" s="1" customFormat="1" ht="12.75">
      <c r="A22" s="39">
        <f t="shared" si="2"/>
        <v>9</v>
      </c>
      <c r="B22" s="40" t="s">
        <v>11</v>
      </c>
      <c r="C22" s="118">
        <v>1953</v>
      </c>
      <c r="D22" s="119">
        <v>1953</v>
      </c>
      <c r="E22" s="26" t="s">
        <v>1</v>
      </c>
      <c r="F22" s="109">
        <v>2</v>
      </c>
      <c r="G22" s="109">
        <v>2</v>
      </c>
      <c r="H22" s="110">
        <v>736.6</v>
      </c>
      <c r="I22" s="110">
        <v>672.1</v>
      </c>
      <c r="J22" s="110">
        <v>672.1</v>
      </c>
      <c r="K22" s="109">
        <v>35</v>
      </c>
      <c r="L22" s="41">
        <v>20062.185000000001</v>
      </c>
      <c r="M22" s="27"/>
      <c r="N22" s="27"/>
      <c r="O22" s="27"/>
      <c r="P22" s="27">
        <v>20062.185000000001</v>
      </c>
      <c r="Q22" s="64">
        <v>29.85</v>
      </c>
      <c r="R22" s="27">
        <v>29.85</v>
      </c>
      <c r="S22" s="113">
        <v>43465</v>
      </c>
      <c r="T22" s="26" t="s">
        <v>2</v>
      </c>
    </row>
    <row r="23" spans="1:20" s="1" customFormat="1" ht="12.75">
      <c r="A23" s="39">
        <f t="shared" si="2"/>
        <v>10</v>
      </c>
      <c r="B23" s="40" t="s">
        <v>12</v>
      </c>
      <c r="C23" s="118">
        <v>1953</v>
      </c>
      <c r="D23" s="119">
        <v>1953</v>
      </c>
      <c r="E23" s="26" t="s">
        <v>1</v>
      </c>
      <c r="F23" s="109">
        <v>2</v>
      </c>
      <c r="G23" s="109">
        <v>1</v>
      </c>
      <c r="H23" s="110">
        <v>615.91</v>
      </c>
      <c r="I23" s="110">
        <v>376.4</v>
      </c>
      <c r="J23" s="110">
        <v>376.4</v>
      </c>
      <c r="K23" s="109">
        <v>19</v>
      </c>
      <c r="L23" s="41">
        <v>11235.539999999999</v>
      </c>
      <c r="M23" s="27"/>
      <c r="N23" s="27"/>
      <c r="O23" s="27"/>
      <c r="P23" s="27">
        <v>11235.539999999999</v>
      </c>
      <c r="Q23" s="64">
        <v>29.849999999999998</v>
      </c>
      <c r="R23" s="27">
        <v>29.849999999999998</v>
      </c>
      <c r="S23" s="113">
        <v>43465</v>
      </c>
      <c r="T23" s="26" t="s">
        <v>2</v>
      </c>
    </row>
    <row r="24" spans="1:20" s="1" customFormat="1" ht="12.75">
      <c r="A24" s="39">
        <f t="shared" si="2"/>
        <v>11</v>
      </c>
      <c r="B24" s="40" t="s">
        <v>13</v>
      </c>
      <c r="C24" s="118">
        <v>1953</v>
      </c>
      <c r="D24" s="119">
        <v>1953</v>
      </c>
      <c r="E24" s="26" t="s">
        <v>1</v>
      </c>
      <c r="F24" s="109">
        <v>2</v>
      </c>
      <c r="G24" s="109">
        <v>1</v>
      </c>
      <c r="H24" s="110">
        <v>604.26</v>
      </c>
      <c r="I24" s="110">
        <v>368.52</v>
      </c>
      <c r="J24" s="110">
        <v>368.52</v>
      </c>
      <c r="K24" s="109">
        <v>27</v>
      </c>
      <c r="L24" s="41">
        <v>11000.322</v>
      </c>
      <c r="M24" s="27"/>
      <c r="N24" s="27"/>
      <c r="O24" s="27"/>
      <c r="P24" s="27">
        <v>11000.322</v>
      </c>
      <c r="Q24" s="64">
        <v>29.85</v>
      </c>
      <c r="R24" s="27">
        <v>29.85</v>
      </c>
      <c r="S24" s="113">
        <v>43465</v>
      </c>
      <c r="T24" s="26" t="s">
        <v>2</v>
      </c>
    </row>
    <row r="25" spans="1:20" s="1" customFormat="1" ht="12.75">
      <c r="A25" s="39">
        <f t="shared" si="2"/>
        <v>12</v>
      </c>
      <c r="B25" s="40" t="s">
        <v>14</v>
      </c>
      <c r="C25" s="118">
        <v>1954</v>
      </c>
      <c r="D25" s="119">
        <v>1954</v>
      </c>
      <c r="E25" s="26" t="s">
        <v>1</v>
      </c>
      <c r="F25" s="109">
        <v>2</v>
      </c>
      <c r="G25" s="109">
        <v>1</v>
      </c>
      <c r="H25" s="110">
        <v>622.29</v>
      </c>
      <c r="I25" s="110">
        <v>376.8</v>
      </c>
      <c r="J25" s="110">
        <v>376.8</v>
      </c>
      <c r="K25" s="109">
        <v>22</v>
      </c>
      <c r="L25" s="41">
        <v>11247.480000000001</v>
      </c>
      <c r="M25" s="27"/>
      <c r="N25" s="27"/>
      <c r="O25" s="27"/>
      <c r="P25" s="27">
        <v>11247.480000000001</v>
      </c>
      <c r="Q25" s="64">
        <v>29.85</v>
      </c>
      <c r="R25" s="27">
        <v>29.85</v>
      </c>
      <c r="S25" s="113">
        <v>43465</v>
      </c>
      <c r="T25" s="26" t="s">
        <v>2</v>
      </c>
    </row>
    <row r="26" spans="1:20" s="1" customFormat="1" ht="12.75">
      <c r="A26" s="39">
        <f t="shared" si="2"/>
        <v>13</v>
      </c>
      <c r="B26" s="40" t="s">
        <v>15</v>
      </c>
      <c r="C26" s="120">
        <v>1962</v>
      </c>
      <c r="D26" s="116">
        <v>1962</v>
      </c>
      <c r="E26" s="26" t="s">
        <v>1</v>
      </c>
      <c r="F26" s="115">
        <v>2</v>
      </c>
      <c r="G26" s="115">
        <v>2</v>
      </c>
      <c r="H26" s="117">
        <v>510.16</v>
      </c>
      <c r="I26" s="117">
        <v>450</v>
      </c>
      <c r="J26" s="117">
        <v>450</v>
      </c>
      <c r="K26" s="115"/>
      <c r="L26" s="111">
        <v>13432.5</v>
      </c>
      <c r="M26" s="112"/>
      <c r="N26" s="112"/>
      <c r="O26" s="112"/>
      <c r="P26" s="112">
        <v>13432.5</v>
      </c>
      <c r="Q26" s="64">
        <v>29.85</v>
      </c>
      <c r="R26" s="27">
        <v>29.85</v>
      </c>
      <c r="S26" s="113">
        <v>43465</v>
      </c>
      <c r="T26" s="26" t="s">
        <v>2</v>
      </c>
    </row>
    <row r="27" spans="1:20" s="1" customFormat="1" ht="12.75">
      <c r="A27" s="39">
        <f t="shared" si="2"/>
        <v>14</v>
      </c>
      <c r="B27" s="45" t="s">
        <v>16</v>
      </c>
      <c r="C27" s="118">
        <v>1972</v>
      </c>
      <c r="D27" s="119">
        <v>1972</v>
      </c>
      <c r="E27" s="26" t="s">
        <v>1</v>
      </c>
      <c r="F27" s="109">
        <v>2</v>
      </c>
      <c r="G27" s="109">
        <v>2</v>
      </c>
      <c r="H27" s="110">
        <v>1445.5</v>
      </c>
      <c r="I27" s="110">
        <v>877.4</v>
      </c>
      <c r="J27" s="110">
        <v>877.4</v>
      </c>
      <c r="K27" s="109">
        <v>37</v>
      </c>
      <c r="L27" s="41">
        <v>26190.39</v>
      </c>
      <c r="M27" s="27"/>
      <c r="N27" s="27"/>
      <c r="O27" s="27"/>
      <c r="P27" s="27">
        <v>26190.39</v>
      </c>
      <c r="Q27" s="64">
        <v>29.85</v>
      </c>
      <c r="R27" s="27">
        <v>29.85</v>
      </c>
      <c r="S27" s="113">
        <v>43465</v>
      </c>
      <c r="T27" s="26" t="s">
        <v>2</v>
      </c>
    </row>
    <row r="28" spans="1:20" s="1" customFormat="1" ht="12.75">
      <c r="A28" s="39">
        <f t="shared" si="2"/>
        <v>15</v>
      </c>
      <c r="B28" s="40" t="s">
        <v>17</v>
      </c>
      <c r="C28" s="106">
        <v>1957</v>
      </c>
      <c r="D28" s="107">
        <v>1957</v>
      </c>
      <c r="E28" s="108" t="s">
        <v>4</v>
      </c>
      <c r="F28" s="109">
        <v>1</v>
      </c>
      <c r="G28" s="109">
        <v>1</v>
      </c>
      <c r="H28" s="110">
        <v>130</v>
      </c>
      <c r="I28" s="110">
        <v>121.2</v>
      </c>
      <c r="J28" s="110">
        <v>121.2</v>
      </c>
      <c r="K28" s="109"/>
      <c r="L28" s="111">
        <v>3617.82</v>
      </c>
      <c r="M28" s="112"/>
      <c r="N28" s="112"/>
      <c r="O28" s="112"/>
      <c r="P28" s="112">
        <v>3617.82</v>
      </c>
      <c r="Q28" s="64">
        <v>29.85</v>
      </c>
      <c r="R28" s="27">
        <v>29.85</v>
      </c>
      <c r="S28" s="113">
        <v>43465</v>
      </c>
      <c r="T28" s="26" t="s">
        <v>2</v>
      </c>
    </row>
    <row r="29" spans="1:20" s="1" customFormat="1" ht="12.75">
      <c r="A29" s="39">
        <f t="shared" si="2"/>
        <v>16</v>
      </c>
      <c r="B29" s="40" t="s">
        <v>18</v>
      </c>
      <c r="C29" s="118">
        <v>1961</v>
      </c>
      <c r="D29" s="107">
        <v>1961</v>
      </c>
      <c r="E29" s="26" t="s">
        <v>1</v>
      </c>
      <c r="F29" s="109">
        <v>2</v>
      </c>
      <c r="G29" s="109">
        <v>2</v>
      </c>
      <c r="H29" s="110">
        <v>1041.26</v>
      </c>
      <c r="I29" s="110">
        <v>627.96</v>
      </c>
      <c r="J29" s="110">
        <v>627.96</v>
      </c>
      <c r="K29" s="109">
        <v>22</v>
      </c>
      <c r="L29" s="41">
        <v>18744.606000000003</v>
      </c>
      <c r="M29" s="27"/>
      <c r="N29" s="27"/>
      <c r="O29" s="27"/>
      <c r="P29" s="27">
        <v>18744.606000000003</v>
      </c>
      <c r="Q29" s="64">
        <v>29.850000000000005</v>
      </c>
      <c r="R29" s="27">
        <v>29.850000000000005</v>
      </c>
      <c r="S29" s="113">
        <v>43465</v>
      </c>
      <c r="T29" s="26" t="s">
        <v>2</v>
      </c>
    </row>
    <row r="30" spans="1:20" s="1" customFormat="1" ht="12.75">
      <c r="A30" s="39">
        <f t="shared" si="2"/>
        <v>17</v>
      </c>
      <c r="B30" s="40" t="s">
        <v>19</v>
      </c>
      <c r="C30" s="106">
        <v>1967</v>
      </c>
      <c r="D30" s="107">
        <v>1967</v>
      </c>
      <c r="E30" s="26" t="s">
        <v>1</v>
      </c>
      <c r="F30" s="109">
        <v>2</v>
      </c>
      <c r="G30" s="109">
        <v>1</v>
      </c>
      <c r="H30" s="110">
        <v>338.23</v>
      </c>
      <c r="I30" s="110">
        <v>303.5</v>
      </c>
      <c r="J30" s="110">
        <v>303.5</v>
      </c>
      <c r="K30" s="109"/>
      <c r="L30" s="111">
        <v>9059.4750000000004</v>
      </c>
      <c r="M30" s="112"/>
      <c r="N30" s="112"/>
      <c r="O30" s="112"/>
      <c r="P30" s="112">
        <v>9059.4750000000004</v>
      </c>
      <c r="Q30" s="64">
        <v>29.85</v>
      </c>
      <c r="R30" s="27">
        <v>29.85</v>
      </c>
      <c r="S30" s="113">
        <v>43465</v>
      </c>
      <c r="T30" s="26" t="s">
        <v>2</v>
      </c>
    </row>
    <row r="31" spans="1:20" s="1" customFormat="1" ht="12.75">
      <c r="A31" s="39">
        <f t="shared" si="2"/>
        <v>18</v>
      </c>
      <c r="B31" s="40" t="s">
        <v>20</v>
      </c>
      <c r="C31" s="106">
        <v>1943</v>
      </c>
      <c r="D31" s="107">
        <v>1943</v>
      </c>
      <c r="E31" s="26" t="s">
        <v>1</v>
      </c>
      <c r="F31" s="109">
        <v>2</v>
      </c>
      <c r="G31" s="109">
        <v>1</v>
      </c>
      <c r="H31" s="110">
        <v>640.23</v>
      </c>
      <c r="I31" s="110">
        <v>483.43</v>
      </c>
      <c r="J31" s="110">
        <v>483.43</v>
      </c>
      <c r="K31" s="121"/>
      <c r="L31" s="111">
        <v>14430.3855</v>
      </c>
      <c r="M31" s="112"/>
      <c r="N31" s="112"/>
      <c r="O31" s="112"/>
      <c r="P31" s="111">
        <v>14430.3855</v>
      </c>
      <c r="Q31" s="64">
        <v>29.85</v>
      </c>
      <c r="R31" s="27">
        <v>29.85</v>
      </c>
      <c r="S31" s="113">
        <v>43465</v>
      </c>
      <c r="T31" s="26" t="s">
        <v>2</v>
      </c>
    </row>
    <row r="32" spans="1:20" s="2" customFormat="1" ht="12.75">
      <c r="A32" s="39">
        <f t="shared" si="2"/>
        <v>19</v>
      </c>
      <c r="B32" s="40" t="s">
        <v>23</v>
      </c>
      <c r="C32" s="106">
        <v>1985</v>
      </c>
      <c r="D32" s="107">
        <v>1985</v>
      </c>
      <c r="E32" s="114" t="s">
        <v>1</v>
      </c>
      <c r="F32" s="109">
        <v>5</v>
      </c>
      <c r="G32" s="109">
        <v>6</v>
      </c>
      <c r="H32" s="110">
        <v>4575</v>
      </c>
      <c r="I32" s="110">
        <v>4095.9</v>
      </c>
      <c r="J32" s="110">
        <v>4095.9</v>
      </c>
      <c r="K32" s="39"/>
      <c r="L32" s="111">
        <v>24731044.200000003</v>
      </c>
      <c r="M32" s="122"/>
      <c r="N32" s="122"/>
      <c r="O32" s="122"/>
      <c r="P32" s="122">
        <v>24731044.200000003</v>
      </c>
      <c r="Q32" s="64">
        <v>6038.0000000000009</v>
      </c>
      <c r="R32" s="41">
        <v>6038.0000000000009</v>
      </c>
      <c r="S32" s="123">
        <v>43465</v>
      </c>
      <c r="T32" s="39" t="s">
        <v>24</v>
      </c>
    </row>
    <row r="33" spans="1:26" s="2" customFormat="1" ht="12.75">
      <c r="A33" s="39">
        <f t="shared" si="2"/>
        <v>20</v>
      </c>
      <c r="B33" s="40" t="s">
        <v>25</v>
      </c>
      <c r="C33" s="106">
        <v>1977</v>
      </c>
      <c r="D33" s="107">
        <v>1977</v>
      </c>
      <c r="E33" s="114" t="s">
        <v>1</v>
      </c>
      <c r="F33" s="109">
        <v>5</v>
      </c>
      <c r="G33" s="109">
        <v>3</v>
      </c>
      <c r="H33" s="110">
        <v>3676.91</v>
      </c>
      <c r="I33" s="110">
        <v>2904.64</v>
      </c>
      <c r="J33" s="110">
        <v>2904.64</v>
      </c>
      <c r="K33" s="39"/>
      <c r="L33" s="111">
        <v>17538216.32</v>
      </c>
      <c r="M33" s="122"/>
      <c r="N33" s="122"/>
      <c r="O33" s="122"/>
      <c r="P33" s="111">
        <v>17538216.32</v>
      </c>
      <c r="Q33" s="64">
        <v>6038</v>
      </c>
      <c r="R33" s="41">
        <v>6038</v>
      </c>
      <c r="S33" s="123">
        <v>43465</v>
      </c>
      <c r="T33" s="39" t="s">
        <v>24</v>
      </c>
    </row>
    <row r="34" spans="1:26" s="2" customFormat="1" ht="12.75">
      <c r="A34" s="39">
        <f t="shared" si="2"/>
        <v>21</v>
      </c>
      <c r="B34" s="40" t="s">
        <v>26</v>
      </c>
      <c r="C34" s="124">
        <v>1983</v>
      </c>
      <c r="D34" s="125"/>
      <c r="E34" s="114" t="s">
        <v>1</v>
      </c>
      <c r="F34" s="126">
        <v>5</v>
      </c>
      <c r="G34" s="126">
        <v>1</v>
      </c>
      <c r="H34" s="127">
        <v>3309.92</v>
      </c>
      <c r="I34" s="127">
        <v>2418.6999999999998</v>
      </c>
      <c r="J34" s="127">
        <v>2418.6999999999998</v>
      </c>
      <c r="K34" s="39"/>
      <c r="L34" s="111">
        <v>14604110.599999998</v>
      </c>
      <c r="M34" s="122"/>
      <c r="N34" s="122"/>
      <c r="O34" s="122"/>
      <c r="P34" s="122">
        <v>14604110.599999998</v>
      </c>
      <c r="Q34" s="64">
        <v>6037.9999999999991</v>
      </c>
      <c r="R34" s="41">
        <v>6037.9999999999991</v>
      </c>
      <c r="S34" s="123">
        <v>43465</v>
      </c>
      <c r="T34" s="39" t="s">
        <v>24</v>
      </c>
    </row>
    <row r="35" spans="1:26" s="1" customFormat="1" ht="12.75">
      <c r="A35" s="39">
        <f t="shared" si="2"/>
        <v>22</v>
      </c>
      <c r="B35" s="129" t="s">
        <v>27</v>
      </c>
      <c r="C35" s="130">
        <v>1959</v>
      </c>
      <c r="D35" s="131"/>
      <c r="E35" s="132" t="s">
        <v>1</v>
      </c>
      <c r="F35" s="133">
        <v>2</v>
      </c>
      <c r="G35" s="133">
        <v>2</v>
      </c>
      <c r="H35" s="134">
        <v>725.32</v>
      </c>
      <c r="I35" s="134">
        <v>669.82</v>
      </c>
      <c r="J35" s="134">
        <v>669.82</v>
      </c>
      <c r="K35" s="135"/>
      <c r="L35" s="136">
        <v>10974136.632200001</v>
      </c>
      <c r="M35" s="137"/>
      <c r="N35" s="137"/>
      <c r="O35" s="137"/>
      <c r="P35" s="136">
        <v>10974136.632200001</v>
      </c>
      <c r="Q35" s="138">
        <v>16383.71</v>
      </c>
      <c r="R35" s="139">
        <v>16383.71</v>
      </c>
      <c r="S35" s="140">
        <v>43465</v>
      </c>
      <c r="T35" s="128" t="s">
        <v>24</v>
      </c>
    </row>
    <row r="36" spans="1:26" s="159" customFormat="1" ht="21" customHeight="1">
      <c r="A36" s="164"/>
      <c r="B36" s="160" t="s">
        <v>185</v>
      </c>
      <c r="C36" s="158"/>
      <c r="D36" s="158"/>
      <c r="E36" s="158"/>
      <c r="F36" s="158"/>
      <c r="G36" s="158"/>
      <c r="H36" s="158">
        <f>SUM(H37:H88)</f>
        <v>77907.89</v>
      </c>
      <c r="I36" s="158">
        <f t="shared" ref="I36:P36" si="3">SUM(I37:I88)</f>
        <v>58475.079999999987</v>
      </c>
      <c r="J36" s="158">
        <f t="shared" si="3"/>
        <v>57320.049999999988</v>
      </c>
      <c r="K36" s="158">
        <f t="shared" si="3"/>
        <v>2506</v>
      </c>
      <c r="L36" s="158">
        <f t="shared" si="3"/>
        <v>357561386.28050005</v>
      </c>
      <c r="M36" s="158">
        <f t="shared" si="3"/>
        <v>0</v>
      </c>
      <c r="N36" s="158">
        <f t="shared" si="3"/>
        <v>0</v>
      </c>
      <c r="O36" s="158">
        <f t="shared" si="3"/>
        <v>0</v>
      </c>
      <c r="P36" s="158">
        <f t="shared" si="3"/>
        <v>357561386.28050005</v>
      </c>
      <c r="Q36" s="158"/>
      <c r="R36" s="158"/>
      <c r="S36" s="158"/>
      <c r="T36" s="158"/>
      <c r="U36" s="215"/>
      <c r="V36" s="215"/>
      <c r="W36" s="215"/>
      <c r="X36" s="215"/>
      <c r="Y36" s="215"/>
      <c r="Z36" s="215"/>
    </row>
    <row r="37" spans="1:26" s="2" customFormat="1" ht="12.75">
      <c r="A37" s="29">
        <v>1</v>
      </c>
      <c r="B37" s="46" t="s">
        <v>6</v>
      </c>
      <c r="C37" s="109">
        <v>1953</v>
      </c>
      <c r="D37" s="109">
        <v>2000</v>
      </c>
      <c r="E37" s="26" t="s">
        <v>1</v>
      </c>
      <c r="F37" s="109">
        <v>2</v>
      </c>
      <c r="G37" s="109">
        <v>1</v>
      </c>
      <c r="H37" s="110">
        <v>641</v>
      </c>
      <c r="I37" s="110">
        <v>386.5</v>
      </c>
      <c r="J37" s="110">
        <v>386.5</v>
      </c>
      <c r="K37" s="109">
        <v>20</v>
      </c>
      <c r="L37" s="30">
        <v>8069710.3099999996</v>
      </c>
      <c r="M37" s="30"/>
      <c r="N37" s="30"/>
      <c r="O37" s="30"/>
      <c r="P37" s="30">
        <v>8069710.3099999996</v>
      </c>
      <c r="Q37" s="27">
        <v>20878.939999999999</v>
      </c>
      <c r="R37" s="27">
        <v>20878.939999999999</v>
      </c>
      <c r="S37" s="113">
        <v>43830</v>
      </c>
      <c r="T37" s="30" t="s">
        <v>2</v>
      </c>
    </row>
    <row r="38" spans="1:26" s="2" customFormat="1" ht="12.75">
      <c r="A38" s="29">
        <f>A37+1</f>
        <v>2</v>
      </c>
      <c r="B38" s="46" t="s">
        <v>8</v>
      </c>
      <c r="C38" s="109">
        <v>1951</v>
      </c>
      <c r="D38" s="109">
        <v>1951</v>
      </c>
      <c r="E38" s="26" t="s">
        <v>1</v>
      </c>
      <c r="F38" s="109">
        <v>2</v>
      </c>
      <c r="G38" s="109">
        <v>1</v>
      </c>
      <c r="H38" s="110">
        <v>624.39</v>
      </c>
      <c r="I38" s="110">
        <v>378.89</v>
      </c>
      <c r="J38" s="110">
        <v>378.89</v>
      </c>
      <c r="K38" s="109">
        <v>23</v>
      </c>
      <c r="L38" s="30">
        <v>6207623.8819000004</v>
      </c>
      <c r="M38" s="30"/>
      <c r="N38" s="30"/>
      <c r="O38" s="30"/>
      <c r="P38" s="30">
        <v>6207623.8819000004</v>
      </c>
      <c r="Q38" s="64">
        <v>16383.710000000001</v>
      </c>
      <c r="R38" s="27">
        <v>16383.710000000001</v>
      </c>
      <c r="S38" s="113">
        <v>43830</v>
      </c>
      <c r="T38" s="30" t="s">
        <v>2</v>
      </c>
    </row>
    <row r="39" spans="1:26" s="2" customFormat="1" ht="12.75">
      <c r="A39" s="29">
        <f t="shared" ref="A39:A88" si="4">A38+1</f>
        <v>3</v>
      </c>
      <c r="B39" s="46" t="s">
        <v>11</v>
      </c>
      <c r="C39" s="118">
        <v>1953</v>
      </c>
      <c r="D39" s="118">
        <v>1953</v>
      </c>
      <c r="E39" s="26" t="s">
        <v>1</v>
      </c>
      <c r="F39" s="109">
        <v>2</v>
      </c>
      <c r="G39" s="109">
        <v>2</v>
      </c>
      <c r="H39" s="110">
        <v>736.6</v>
      </c>
      <c r="I39" s="110">
        <v>672.1</v>
      </c>
      <c r="J39" s="110">
        <v>672.1</v>
      </c>
      <c r="K39" s="109">
        <v>35</v>
      </c>
      <c r="L39" s="30">
        <v>3021244.0829999996</v>
      </c>
      <c r="M39" s="30"/>
      <c r="N39" s="30"/>
      <c r="O39" s="30"/>
      <c r="P39" s="30">
        <v>3021244.0829999996</v>
      </c>
      <c r="Q39" s="64">
        <v>4495.2299999999996</v>
      </c>
      <c r="R39" s="27">
        <v>4495.2299999999996</v>
      </c>
      <c r="S39" s="113">
        <v>43830</v>
      </c>
      <c r="T39" s="30" t="s">
        <v>2</v>
      </c>
    </row>
    <row r="40" spans="1:26" s="2" customFormat="1" ht="12.75">
      <c r="A40" s="29">
        <f t="shared" si="4"/>
        <v>4</v>
      </c>
      <c r="B40" s="46" t="s">
        <v>12</v>
      </c>
      <c r="C40" s="118">
        <v>1953</v>
      </c>
      <c r="D40" s="118">
        <v>1953</v>
      </c>
      <c r="E40" s="26" t="s">
        <v>1</v>
      </c>
      <c r="F40" s="109">
        <v>2</v>
      </c>
      <c r="G40" s="109">
        <v>1</v>
      </c>
      <c r="H40" s="110">
        <v>615.91</v>
      </c>
      <c r="I40" s="110">
        <v>376.4</v>
      </c>
      <c r="J40" s="110">
        <v>376.4</v>
      </c>
      <c r="K40" s="109">
        <v>19</v>
      </c>
      <c r="L40" s="30">
        <v>1692004.5719999997</v>
      </c>
      <c r="M40" s="30"/>
      <c r="N40" s="30"/>
      <c r="O40" s="30"/>
      <c r="P40" s="30">
        <v>1692004.5719999997</v>
      </c>
      <c r="Q40" s="64">
        <v>4495.2299999999996</v>
      </c>
      <c r="R40" s="27">
        <v>4495.2299999999996</v>
      </c>
      <c r="S40" s="113">
        <v>43830</v>
      </c>
      <c r="T40" s="30" t="s">
        <v>2</v>
      </c>
    </row>
    <row r="41" spans="1:26" s="2" customFormat="1" ht="12.75">
      <c r="A41" s="29">
        <f t="shared" si="4"/>
        <v>5</v>
      </c>
      <c r="B41" s="46" t="s">
        <v>13</v>
      </c>
      <c r="C41" s="118">
        <v>1953</v>
      </c>
      <c r="D41" s="118">
        <v>1953</v>
      </c>
      <c r="E41" s="26" t="s">
        <v>1</v>
      </c>
      <c r="F41" s="109">
        <v>2</v>
      </c>
      <c r="G41" s="109">
        <v>1</v>
      </c>
      <c r="H41" s="110">
        <v>604.26</v>
      </c>
      <c r="I41" s="110">
        <v>368.52</v>
      </c>
      <c r="J41" s="110">
        <v>368.52</v>
      </c>
      <c r="K41" s="109">
        <v>27</v>
      </c>
      <c r="L41" s="30">
        <v>1656582.1595999997</v>
      </c>
      <c r="M41" s="30"/>
      <c r="N41" s="30"/>
      <c r="O41" s="30"/>
      <c r="P41" s="30">
        <v>1656582.1595999997</v>
      </c>
      <c r="Q41" s="64">
        <v>4495.2299999999996</v>
      </c>
      <c r="R41" s="27">
        <v>4495.2299999999996</v>
      </c>
      <c r="S41" s="113">
        <v>43830</v>
      </c>
      <c r="T41" s="30" t="s">
        <v>2</v>
      </c>
    </row>
    <row r="42" spans="1:26" s="1" customFormat="1" ht="12.75">
      <c r="A42" s="29">
        <f t="shared" si="4"/>
        <v>6</v>
      </c>
      <c r="B42" s="47" t="s">
        <v>58</v>
      </c>
      <c r="C42" s="115">
        <v>1954</v>
      </c>
      <c r="D42" s="115">
        <v>1954</v>
      </c>
      <c r="E42" s="26" t="s">
        <v>1</v>
      </c>
      <c r="F42" s="115">
        <v>2</v>
      </c>
      <c r="G42" s="115">
        <v>1</v>
      </c>
      <c r="H42" s="117">
        <v>416.1</v>
      </c>
      <c r="I42" s="117">
        <v>377.73</v>
      </c>
      <c r="J42" s="117">
        <v>377.73</v>
      </c>
      <c r="K42" s="115">
        <v>16</v>
      </c>
      <c r="L42" s="41">
        <v>6188618.7783000004</v>
      </c>
      <c r="M42" s="27"/>
      <c r="N42" s="27"/>
      <c r="O42" s="27"/>
      <c r="P42" s="27">
        <v>6188618.7783000004</v>
      </c>
      <c r="Q42" s="64">
        <v>16383.710000000001</v>
      </c>
      <c r="R42" s="27">
        <v>16383.710000000001</v>
      </c>
      <c r="S42" s="113">
        <v>43830</v>
      </c>
      <c r="T42" s="30" t="s">
        <v>2</v>
      </c>
    </row>
    <row r="43" spans="1:26" s="1" customFormat="1" ht="12.75">
      <c r="A43" s="29">
        <f t="shared" si="4"/>
        <v>7</v>
      </c>
      <c r="B43" s="47" t="s">
        <v>59</v>
      </c>
      <c r="C43" s="115">
        <v>1957</v>
      </c>
      <c r="D43" s="115">
        <v>1957</v>
      </c>
      <c r="E43" s="26" t="s">
        <v>1</v>
      </c>
      <c r="F43" s="115">
        <v>2</v>
      </c>
      <c r="G43" s="115">
        <v>1</v>
      </c>
      <c r="H43" s="117">
        <v>242.24</v>
      </c>
      <c r="I43" s="117">
        <v>218.4</v>
      </c>
      <c r="J43" s="117">
        <v>218.4</v>
      </c>
      <c r="K43" s="115">
        <v>12</v>
      </c>
      <c r="L43" s="41">
        <v>3578202.2640000004</v>
      </c>
      <c r="M43" s="27"/>
      <c r="N43" s="27"/>
      <c r="O43" s="27"/>
      <c r="P43" s="27">
        <v>3578202.2640000004</v>
      </c>
      <c r="Q43" s="64">
        <v>16383.710000000001</v>
      </c>
      <c r="R43" s="27">
        <v>16383.710000000001</v>
      </c>
      <c r="S43" s="113">
        <v>43830</v>
      </c>
      <c r="T43" s="30" t="s">
        <v>2</v>
      </c>
    </row>
    <row r="44" spans="1:26" s="1" customFormat="1" ht="12.75">
      <c r="A44" s="29">
        <f t="shared" si="4"/>
        <v>8</v>
      </c>
      <c r="B44" s="47" t="s">
        <v>60</v>
      </c>
      <c r="C44" s="115">
        <v>1963</v>
      </c>
      <c r="D44" s="115">
        <v>1963</v>
      </c>
      <c r="E44" s="26" t="s">
        <v>1</v>
      </c>
      <c r="F44" s="115">
        <v>2</v>
      </c>
      <c r="G44" s="115">
        <v>2</v>
      </c>
      <c r="H44" s="117">
        <v>823.85</v>
      </c>
      <c r="I44" s="117">
        <v>754.4</v>
      </c>
      <c r="J44" s="117">
        <v>754.4</v>
      </c>
      <c r="K44" s="115">
        <v>30</v>
      </c>
      <c r="L44" s="41">
        <v>12359870.823999999</v>
      </c>
      <c r="M44" s="27"/>
      <c r="N44" s="27"/>
      <c r="O44" s="27"/>
      <c r="P44" s="27">
        <v>12359870.823999999</v>
      </c>
      <c r="Q44" s="64">
        <v>16383.71</v>
      </c>
      <c r="R44" s="27">
        <v>16383.71</v>
      </c>
      <c r="S44" s="113">
        <v>43830</v>
      </c>
      <c r="T44" s="30" t="s">
        <v>2</v>
      </c>
    </row>
    <row r="45" spans="1:26" s="1" customFormat="1" ht="12.75">
      <c r="A45" s="29">
        <f t="shared" si="4"/>
        <v>9</v>
      </c>
      <c r="B45" s="47" t="s">
        <v>61</v>
      </c>
      <c r="C45" s="115">
        <v>1964</v>
      </c>
      <c r="D45" s="115">
        <v>1964</v>
      </c>
      <c r="E45" s="26" t="s">
        <v>1</v>
      </c>
      <c r="F45" s="115">
        <v>2</v>
      </c>
      <c r="G45" s="115">
        <v>2</v>
      </c>
      <c r="H45" s="117">
        <v>1052.29</v>
      </c>
      <c r="I45" s="117">
        <v>635.5</v>
      </c>
      <c r="J45" s="117">
        <v>635.5</v>
      </c>
      <c r="K45" s="115">
        <v>37</v>
      </c>
      <c r="L45" s="41">
        <v>10411847.705</v>
      </c>
      <c r="M45" s="27"/>
      <c r="N45" s="27"/>
      <c r="O45" s="27"/>
      <c r="P45" s="27">
        <v>10411847.705</v>
      </c>
      <c r="Q45" s="64">
        <v>16383.710000000001</v>
      </c>
      <c r="R45" s="27">
        <v>16383.710000000001</v>
      </c>
      <c r="S45" s="113">
        <v>43830</v>
      </c>
      <c r="T45" s="30" t="s">
        <v>2</v>
      </c>
    </row>
    <row r="46" spans="1:26" s="1" customFormat="1" ht="12.75">
      <c r="A46" s="29">
        <f t="shared" si="4"/>
        <v>10</v>
      </c>
      <c r="B46" s="47" t="s">
        <v>62</v>
      </c>
      <c r="C46" s="115">
        <v>1961</v>
      </c>
      <c r="D46" s="115">
        <v>1961</v>
      </c>
      <c r="E46" s="26" t="s">
        <v>1</v>
      </c>
      <c r="F46" s="115">
        <v>2</v>
      </c>
      <c r="G46" s="115">
        <v>2</v>
      </c>
      <c r="H46" s="117">
        <v>1041.26</v>
      </c>
      <c r="I46" s="117">
        <v>627.96</v>
      </c>
      <c r="J46" s="117">
        <v>627.96</v>
      </c>
      <c r="K46" s="115">
        <v>22</v>
      </c>
      <c r="L46" s="41">
        <v>1864174.6152000001</v>
      </c>
      <c r="M46" s="27"/>
      <c r="N46" s="27"/>
      <c r="O46" s="27"/>
      <c r="P46" s="27">
        <v>1864174.6152000001</v>
      </c>
      <c r="Q46" s="64">
        <v>2968.62</v>
      </c>
      <c r="R46" s="27">
        <v>2968.62</v>
      </c>
      <c r="S46" s="113">
        <v>43830</v>
      </c>
      <c r="T46" s="30" t="s">
        <v>2</v>
      </c>
    </row>
    <row r="47" spans="1:26" s="1" customFormat="1" ht="12.75">
      <c r="A47" s="29">
        <f t="shared" si="4"/>
        <v>11</v>
      </c>
      <c r="B47" s="47" t="s">
        <v>63</v>
      </c>
      <c r="C47" s="115">
        <v>1949</v>
      </c>
      <c r="D47" s="115">
        <v>1949</v>
      </c>
      <c r="E47" s="26" t="s">
        <v>1</v>
      </c>
      <c r="F47" s="115">
        <v>2</v>
      </c>
      <c r="G47" s="115">
        <v>1</v>
      </c>
      <c r="H47" s="117">
        <v>617.6</v>
      </c>
      <c r="I47" s="117">
        <v>375.9</v>
      </c>
      <c r="J47" s="117">
        <v>375.9</v>
      </c>
      <c r="K47" s="115">
        <v>34</v>
      </c>
      <c r="L47" s="41">
        <v>1169875.9799999997</v>
      </c>
      <c r="M47" s="27"/>
      <c r="N47" s="27"/>
      <c r="O47" s="27"/>
      <c r="P47" s="27">
        <v>1169875.9799999997</v>
      </c>
      <c r="Q47" s="64">
        <v>3112.1999999999994</v>
      </c>
      <c r="R47" s="27">
        <v>3112.1999999999994</v>
      </c>
      <c r="S47" s="113">
        <v>43830</v>
      </c>
      <c r="T47" s="30" t="s">
        <v>2</v>
      </c>
    </row>
    <row r="48" spans="1:26" s="1" customFormat="1" ht="12.75">
      <c r="A48" s="29">
        <f t="shared" si="4"/>
        <v>12</v>
      </c>
      <c r="B48" s="47" t="s">
        <v>64</v>
      </c>
      <c r="C48" s="115">
        <v>1950</v>
      </c>
      <c r="D48" s="115">
        <v>1950</v>
      </c>
      <c r="E48" s="26" t="s">
        <v>1</v>
      </c>
      <c r="F48" s="115">
        <v>2</v>
      </c>
      <c r="G48" s="115">
        <v>1</v>
      </c>
      <c r="H48" s="117">
        <v>631.29999999999995</v>
      </c>
      <c r="I48" s="117">
        <v>383.4</v>
      </c>
      <c r="J48" s="117">
        <v>383.4</v>
      </c>
      <c r="K48" s="115">
        <v>28</v>
      </c>
      <c r="L48" s="41">
        <v>2217378.5639999998</v>
      </c>
      <c r="M48" s="27"/>
      <c r="N48" s="27"/>
      <c r="O48" s="27"/>
      <c r="P48" s="27">
        <v>2217378.5639999998</v>
      </c>
      <c r="Q48" s="64">
        <v>5783.46</v>
      </c>
      <c r="R48" s="27">
        <v>5783.46</v>
      </c>
      <c r="S48" s="113">
        <v>43830</v>
      </c>
      <c r="T48" s="30" t="s">
        <v>2</v>
      </c>
    </row>
    <row r="49" spans="1:20" s="1" customFormat="1" ht="12.75">
      <c r="A49" s="29">
        <f t="shared" si="4"/>
        <v>13</v>
      </c>
      <c r="B49" s="48" t="s">
        <v>65</v>
      </c>
      <c r="C49" s="141">
        <v>1953</v>
      </c>
      <c r="D49" s="141"/>
      <c r="E49" s="141" t="s">
        <v>22</v>
      </c>
      <c r="F49" s="141">
        <v>2</v>
      </c>
      <c r="G49" s="141">
        <v>2</v>
      </c>
      <c r="H49" s="127">
        <v>478.18</v>
      </c>
      <c r="I49" s="127">
        <v>311.97000000000003</v>
      </c>
      <c r="J49" s="127">
        <v>193.41</v>
      </c>
      <c r="K49" s="116">
        <v>18</v>
      </c>
      <c r="L49" s="41">
        <v>5111226.0087000001</v>
      </c>
      <c r="M49" s="27"/>
      <c r="N49" s="27"/>
      <c r="O49" s="27"/>
      <c r="P49" s="27">
        <v>5111226.0087000001</v>
      </c>
      <c r="Q49" s="64">
        <v>16383.71</v>
      </c>
      <c r="R49" s="27">
        <v>16383.71</v>
      </c>
      <c r="S49" s="113">
        <v>43830</v>
      </c>
      <c r="T49" s="30" t="s">
        <v>2</v>
      </c>
    </row>
    <row r="50" spans="1:20" s="1" customFormat="1" ht="25.5">
      <c r="A50" s="29">
        <f t="shared" si="4"/>
        <v>14</v>
      </c>
      <c r="B50" s="48" t="s">
        <v>66</v>
      </c>
      <c r="C50" s="141">
        <v>1953</v>
      </c>
      <c r="D50" s="141"/>
      <c r="E50" s="141" t="s">
        <v>22</v>
      </c>
      <c r="F50" s="141">
        <v>2</v>
      </c>
      <c r="G50" s="141">
        <v>2</v>
      </c>
      <c r="H50" s="127">
        <v>488.05</v>
      </c>
      <c r="I50" s="127">
        <v>322.12</v>
      </c>
      <c r="J50" s="127">
        <v>322.12</v>
      </c>
      <c r="K50" s="116">
        <v>24</v>
      </c>
      <c r="L50" s="41">
        <v>5277520.6652000006</v>
      </c>
      <c r="M50" s="27"/>
      <c r="N50" s="27"/>
      <c r="O50" s="27"/>
      <c r="P50" s="27">
        <v>5277520.6652000006</v>
      </c>
      <c r="Q50" s="64">
        <v>16383.710000000001</v>
      </c>
      <c r="R50" s="27">
        <v>16383.710000000001</v>
      </c>
      <c r="S50" s="113">
        <v>43830</v>
      </c>
      <c r="T50" s="30" t="s">
        <v>2</v>
      </c>
    </row>
    <row r="51" spans="1:20" s="1" customFormat="1" ht="25.5">
      <c r="A51" s="29">
        <f t="shared" si="4"/>
        <v>15</v>
      </c>
      <c r="B51" s="48" t="s">
        <v>67</v>
      </c>
      <c r="C51" s="141">
        <v>1957</v>
      </c>
      <c r="D51" s="141"/>
      <c r="E51" s="141" t="s">
        <v>22</v>
      </c>
      <c r="F51" s="141">
        <v>2</v>
      </c>
      <c r="G51" s="141">
        <v>1</v>
      </c>
      <c r="H51" s="127">
        <v>334.69</v>
      </c>
      <c r="I51" s="127">
        <v>207.31</v>
      </c>
      <c r="J51" s="127">
        <v>133.04</v>
      </c>
      <c r="K51" s="116">
        <v>17</v>
      </c>
      <c r="L51" s="41">
        <v>3396506.9200999998</v>
      </c>
      <c r="M51" s="27"/>
      <c r="N51" s="27"/>
      <c r="O51" s="27"/>
      <c r="P51" s="27">
        <v>3396506.9200999998</v>
      </c>
      <c r="Q51" s="64">
        <v>16383.71</v>
      </c>
      <c r="R51" s="27">
        <v>16383.71</v>
      </c>
      <c r="S51" s="113">
        <v>43830</v>
      </c>
      <c r="T51" s="30" t="s">
        <v>2</v>
      </c>
    </row>
    <row r="52" spans="1:20" s="1" customFormat="1" ht="25.5">
      <c r="A52" s="29">
        <f t="shared" si="4"/>
        <v>16</v>
      </c>
      <c r="B52" s="48" t="s">
        <v>68</v>
      </c>
      <c r="C52" s="141">
        <v>1952</v>
      </c>
      <c r="D52" s="141"/>
      <c r="E52" s="141" t="s">
        <v>22</v>
      </c>
      <c r="F52" s="141">
        <v>2</v>
      </c>
      <c r="G52" s="141">
        <v>2</v>
      </c>
      <c r="H52" s="127">
        <v>487.8</v>
      </c>
      <c r="I52" s="127">
        <v>321.3</v>
      </c>
      <c r="J52" s="127">
        <v>178.7</v>
      </c>
      <c r="K52" s="116">
        <v>29</v>
      </c>
      <c r="L52" s="41">
        <v>5264086.0229999991</v>
      </c>
      <c r="M52" s="27"/>
      <c r="N52" s="27"/>
      <c r="O52" s="27"/>
      <c r="P52" s="27">
        <v>5264086.0229999991</v>
      </c>
      <c r="Q52" s="64">
        <v>16383.709999999997</v>
      </c>
      <c r="R52" s="27">
        <v>16383.709999999997</v>
      </c>
      <c r="S52" s="113">
        <v>43830</v>
      </c>
      <c r="T52" s="30" t="s">
        <v>2</v>
      </c>
    </row>
    <row r="53" spans="1:20" s="1" customFormat="1" ht="12.75">
      <c r="A53" s="29">
        <f t="shared" si="4"/>
        <v>17</v>
      </c>
      <c r="B53" s="48" t="s">
        <v>69</v>
      </c>
      <c r="C53" s="141">
        <v>1950</v>
      </c>
      <c r="D53" s="141"/>
      <c r="E53" s="142" t="s">
        <v>70</v>
      </c>
      <c r="F53" s="141">
        <v>2</v>
      </c>
      <c r="G53" s="141">
        <v>1</v>
      </c>
      <c r="H53" s="127">
        <v>585.38</v>
      </c>
      <c r="I53" s="127">
        <v>585.38</v>
      </c>
      <c r="J53" s="127">
        <v>536.38</v>
      </c>
      <c r="K53" s="116">
        <v>21</v>
      </c>
      <c r="L53" s="41">
        <v>12222113.8972</v>
      </c>
      <c r="M53" s="27"/>
      <c r="N53" s="27"/>
      <c r="O53" s="27"/>
      <c r="P53" s="27">
        <v>12222113.8972</v>
      </c>
      <c r="Q53" s="64">
        <v>20878.939999999999</v>
      </c>
      <c r="R53" s="27">
        <v>20878.939999999999</v>
      </c>
      <c r="S53" s="113">
        <v>43830</v>
      </c>
      <c r="T53" s="30" t="s">
        <v>2</v>
      </c>
    </row>
    <row r="54" spans="1:20" s="1" customFormat="1" ht="12.75">
      <c r="A54" s="29">
        <f t="shared" si="4"/>
        <v>18</v>
      </c>
      <c r="B54" s="48" t="s">
        <v>71</v>
      </c>
      <c r="C54" s="141">
        <v>1950</v>
      </c>
      <c r="D54" s="141"/>
      <c r="E54" s="142" t="s">
        <v>70</v>
      </c>
      <c r="F54" s="141">
        <v>2</v>
      </c>
      <c r="G54" s="141">
        <v>1</v>
      </c>
      <c r="H54" s="127">
        <v>582.21</v>
      </c>
      <c r="I54" s="127">
        <v>582.21</v>
      </c>
      <c r="J54" s="127">
        <v>515.21</v>
      </c>
      <c r="K54" s="116">
        <v>29</v>
      </c>
      <c r="L54" s="41">
        <v>12155927.657400001</v>
      </c>
      <c r="M54" s="27"/>
      <c r="N54" s="27"/>
      <c r="O54" s="27"/>
      <c r="P54" s="27">
        <v>12155927.657400001</v>
      </c>
      <c r="Q54" s="64">
        <v>20878.939999999999</v>
      </c>
      <c r="R54" s="27">
        <v>20878.939999999999</v>
      </c>
      <c r="S54" s="113">
        <v>43830</v>
      </c>
      <c r="T54" s="30" t="s">
        <v>2</v>
      </c>
    </row>
    <row r="55" spans="1:20" s="1" customFormat="1" ht="12.75">
      <c r="A55" s="29">
        <f t="shared" si="4"/>
        <v>19</v>
      </c>
      <c r="B55" s="48" t="s">
        <v>72</v>
      </c>
      <c r="C55" s="141">
        <v>1952</v>
      </c>
      <c r="D55" s="141"/>
      <c r="E55" s="142" t="s">
        <v>70</v>
      </c>
      <c r="F55" s="141">
        <v>2</v>
      </c>
      <c r="G55" s="141">
        <v>1</v>
      </c>
      <c r="H55" s="127">
        <v>592.91999999999996</v>
      </c>
      <c r="I55" s="127">
        <v>592.91999999999996</v>
      </c>
      <c r="J55" s="127">
        <v>541.52</v>
      </c>
      <c r="K55" s="116">
        <v>36</v>
      </c>
      <c r="L55" s="41">
        <v>9714229.3332000002</v>
      </c>
      <c r="M55" s="27"/>
      <c r="N55" s="27"/>
      <c r="O55" s="27"/>
      <c r="P55" s="27">
        <v>9714229.3332000002</v>
      </c>
      <c r="Q55" s="64">
        <v>16383.710000000001</v>
      </c>
      <c r="R55" s="27">
        <v>16383.710000000001</v>
      </c>
      <c r="S55" s="113">
        <v>43830</v>
      </c>
      <c r="T55" s="30" t="s">
        <v>2</v>
      </c>
    </row>
    <row r="56" spans="1:20" s="1" customFormat="1" ht="12.75">
      <c r="A56" s="29">
        <f t="shared" si="4"/>
        <v>20</v>
      </c>
      <c r="B56" s="48" t="s">
        <v>73</v>
      </c>
      <c r="C56" s="141">
        <v>1955</v>
      </c>
      <c r="D56" s="141"/>
      <c r="E56" s="142" t="s">
        <v>70</v>
      </c>
      <c r="F56" s="141">
        <v>2</v>
      </c>
      <c r="G56" s="141">
        <v>2</v>
      </c>
      <c r="H56" s="127">
        <v>573.08000000000004</v>
      </c>
      <c r="I56" s="127">
        <v>573.08000000000004</v>
      </c>
      <c r="J56" s="127">
        <v>525.48</v>
      </c>
      <c r="K56" s="116">
        <v>20</v>
      </c>
      <c r="L56" s="41">
        <v>9389176.526800001</v>
      </c>
      <c r="M56" s="27"/>
      <c r="N56" s="27"/>
      <c r="O56" s="27"/>
      <c r="P56" s="27">
        <v>9389176.526800001</v>
      </c>
      <c r="Q56" s="64">
        <v>16383.710000000001</v>
      </c>
      <c r="R56" s="27">
        <v>16383.710000000001</v>
      </c>
      <c r="S56" s="113">
        <v>43830</v>
      </c>
      <c r="T56" s="30" t="s">
        <v>2</v>
      </c>
    </row>
    <row r="57" spans="1:20" s="1" customFormat="1" ht="25.5">
      <c r="A57" s="29">
        <f t="shared" si="4"/>
        <v>21</v>
      </c>
      <c r="B57" s="48" t="s">
        <v>74</v>
      </c>
      <c r="C57" s="141">
        <v>1959</v>
      </c>
      <c r="D57" s="141"/>
      <c r="E57" s="26" t="s">
        <v>1</v>
      </c>
      <c r="F57" s="141">
        <v>2</v>
      </c>
      <c r="G57" s="141">
        <v>3</v>
      </c>
      <c r="H57" s="127">
        <v>456.6</v>
      </c>
      <c r="I57" s="127">
        <v>304.3</v>
      </c>
      <c r="J57" s="127">
        <v>225.8</v>
      </c>
      <c r="K57" s="116">
        <v>28</v>
      </c>
      <c r="L57" s="41">
        <v>1283147.8960000002</v>
      </c>
      <c r="M57" s="27"/>
      <c r="N57" s="27"/>
      <c r="O57" s="27"/>
      <c r="P57" s="27">
        <v>1283147.8960000002</v>
      </c>
      <c r="Q57" s="64">
        <v>4216.72</v>
      </c>
      <c r="R57" s="27">
        <v>4216.72</v>
      </c>
      <c r="S57" s="113">
        <v>43830</v>
      </c>
      <c r="T57" s="30" t="s">
        <v>2</v>
      </c>
    </row>
    <row r="58" spans="1:20" s="2" customFormat="1" ht="15.75" customHeight="1">
      <c r="A58" s="29">
        <f t="shared" si="4"/>
        <v>22</v>
      </c>
      <c r="B58" s="50" t="s">
        <v>75</v>
      </c>
      <c r="C58" s="143">
        <v>2010</v>
      </c>
      <c r="D58" s="114"/>
      <c r="E58" s="142" t="s">
        <v>76</v>
      </c>
      <c r="F58" s="114">
        <v>2</v>
      </c>
      <c r="G58" s="114">
        <v>1</v>
      </c>
      <c r="H58" s="41">
        <v>323.89999999999998</v>
      </c>
      <c r="I58" s="41">
        <v>276.2</v>
      </c>
      <c r="J58" s="41">
        <f>276.2-33.6-33.5</f>
        <v>209.1</v>
      </c>
      <c r="K58" s="51">
        <v>15</v>
      </c>
      <c r="L58" s="41">
        <v>819932.84399999992</v>
      </c>
      <c r="M58" s="41"/>
      <c r="N58" s="41"/>
      <c r="O58" s="41"/>
      <c r="P58" s="41">
        <v>819932.84399999992</v>
      </c>
      <c r="Q58" s="64">
        <v>2968.62</v>
      </c>
      <c r="R58" s="27">
        <v>2968.62</v>
      </c>
      <c r="S58" s="123">
        <v>43830</v>
      </c>
      <c r="T58" s="114" t="s">
        <v>2</v>
      </c>
    </row>
    <row r="59" spans="1:20" s="1" customFormat="1" ht="12.75">
      <c r="A59" s="29">
        <f t="shared" si="4"/>
        <v>23</v>
      </c>
      <c r="B59" s="48" t="s">
        <v>77</v>
      </c>
      <c r="C59" s="141">
        <v>1974</v>
      </c>
      <c r="D59" s="141"/>
      <c r="E59" s="26" t="s">
        <v>1</v>
      </c>
      <c r="F59" s="141">
        <v>2</v>
      </c>
      <c r="G59" s="141">
        <v>2</v>
      </c>
      <c r="H59" s="127">
        <v>517.6</v>
      </c>
      <c r="I59" s="127">
        <v>383.9</v>
      </c>
      <c r="J59" s="127">
        <f>383.9-55.3</f>
        <v>328.59999999999997</v>
      </c>
      <c r="K59" s="116">
        <v>29</v>
      </c>
      <c r="L59" s="41">
        <v>1618798.808</v>
      </c>
      <c r="M59" s="27"/>
      <c r="N59" s="27"/>
      <c r="O59" s="27"/>
      <c r="P59" s="27">
        <v>1618798.808</v>
      </c>
      <c r="Q59" s="64">
        <v>4216.72</v>
      </c>
      <c r="R59" s="27">
        <v>4216.72</v>
      </c>
      <c r="S59" s="113">
        <v>43830</v>
      </c>
      <c r="T59" s="26"/>
    </row>
    <row r="60" spans="1:20" s="1" customFormat="1" ht="12.75">
      <c r="A60" s="29">
        <f t="shared" si="4"/>
        <v>24</v>
      </c>
      <c r="B60" s="48" t="s">
        <v>78</v>
      </c>
      <c r="C60" s="141">
        <v>1980</v>
      </c>
      <c r="D60" s="141"/>
      <c r="E60" s="142" t="s">
        <v>76</v>
      </c>
      <c r="F60" s="141">
        <v>2</v>
      </c>
      <c r="G60" s="141">
        <v>4</v>
      </c>
      <c r="H60" s="127">
        <v>1177.8</v>
      </c>
      <c r="I60" s="127">
        <v>986.5</v>
      </c>
      <c r="J60" s="127">
        <v>927.8</v>
      </c>
      <c r="K60" s="116">
        <v>63</v>
      </c>
      <c r="L60" s="41">
        <v>4159794.2800000003</v>
      </c>
      <c r="M60" s="27"/>
      <c r="N60" s="27"/>
      <c r="O60" s="27"/>
      <c r="P60" s="27">
        <v>4159794.2800000003</v>
      </c>
      <c r="Q60" s="64">
        <v>4216.72</v>
      </c>
      <c r="R60" s="27">
        <v>4216.72</v>
      </c>
      <c r="S60" s="113">
        <v>43830</v>
      </c>
      <c r="T60" s="26" t="s">
        <v>2</v>
      </c>
    </row>
    <row r="61" spans="1:20" s="1" customFormat="1" ht="25.5">
      <c r="A61" s="29">
        <f t="shared" si="4"/>
        <v>25</v>
      </c>
      <c r="B61" s="48" t="s">
        <v>79</v>
      </c>
      <c r="C61" s="141">
        <v>1979</v>
      </c>
      <c r="D61" s="141"/>
      <c r="E61" s="142" t="s">
        <v>76</v>
      </c>
      <c r="F61" s="141">
        <v>2</v>
      </c>
      <c r="G61" s="141">
        <v>4</v>
      </c>
      <c r="H61" s="127">
        <v>1079</v>
      </c>
      <c r="I61" s="127">
        <v>1017</v>
      </c>
      <c r="J61" s="127">
        <v>977</v>
      </c>
      <c r="K61" s="116">
        <v>47</v>
      </c>
      <c r="L61" s="41">
        <v>4288404.24</v>
      </c>
      <c r="M61" s="27"/>
      <c r="N61" s="27"/>
      <c r="O61" s="27"/>
      <c r="P61" s="27">
        <v>4288404.24</v>
      </c>
      <c r="Q61" s="64">
        <v>4216.72</v>
      </c>
      <c r="R61" s="27">
        <v>4216.72</v>
      </c>
      <c r="S61" s="113">
        <v>43830</v>
      </c>
      <c r="T61" s="26" t="s">
        <v>2</v>
      </c>
    </row>
    <row r="62" spans="1:20" s="1" customFormat="1" ht="12.75">
      <c r="A62" s="29">
        <f t="shared" si="4"/>
        <v>26</v>
      </c>
      <c r="B62" s="48" t="s">
        <v>80</v>
      </c>
      <c r="C62" s="141">
        <v>1987</v>
      </c>
      <c r="D62" s="141"/>
      <c r="E62" s="141" t="s">
        <v>22</v>
      </c>
      <c r="F62" s="141">
        <v>2</v>
      </c>
      <c r="G62" s="141">
        <v>1</v>
      </c>
      <c r="H62" s="127">
        <v>313</v>
      </c>
      <c r="I62" s="127">
        <v>290</v>
      </c>
      <c r="J62" s="127">
        <v>246.4</v>
      </c>
      <c r="K62" s="116">
        <v>19</v>
      </c>
      <c r="L62" s="41">
        <v>1222848.8</v>
      </c>
      <c r="M62" s="27"/>
      <c r="N62" s="27"/>
      <c r="O62" s="27"/>
      <c r="P62" s="27">
        <v>1222848.8</v>
      </c>
      <c r="Q62" s="64">
        <v>4216.72</v>
      </c>
      <c r="R62" s="27">
        <v>4216.72</v>
      </c>
      <c r="S62" s="113">
        <v>43830</v>
      </c>
      <c r="T62" s="26" t="s">
        <v>2</v>
      </c>
    </row>
    <row r="63" spans="1:20" s="1" customFormat="1" ht="12.75">
      <c r="A63" s="29">
        <f t="shared" si="4"/>
        <v>27</v>
      </c>
      <c r="B63" s="48" t="s">
        <v>81</v>
      </c>
      <c r="C63" s="141">
        <v>1975</v>
      </c>
      <c r="D63" s="141"/>
      <c r="E63" s="26" t="s">
        <v>1</v>
      </c>
      <c r="F63" s="141">
        <v>2</v>
      </c>
      <c r="G63" s="141">
        <v>1</v>
      </c>
      <c r="H63" s="127">
        <v>306.39999999999998</v>
      </c>
      <c r="I63" s="127">
        <v>262.10000000000002</v>
      </c>
      <c r="J63" s="127">
        <v>262.10000000000002</v>
      </c>
      <c r="K63" s="116">
        <v>15</v>
      </c>
      <c r="L63" s="41">
        <v>1105202.3120000002</v>
      </c>
      <c r="M63" s="27"/>
      <c r="N63" s="27"/>
      <c r="O63" s="27"/>
      <c r="P63" s="27">
        <v>1105202.3120000002</v>
      </c>
      <c r="Q63" s="64">
        <v>4216.72</v>
      </c>
      <c r="R63" s="27">
        <v>4216.72</v>
      </c>
      <c r="S63" s="113">
        <v>43830</v>
      </c>
      <c r="T63" s="26" t="s">
        <v>2</v>
      </c>
    </row>
    <row r="64" spans="1:20" s="1" customFormat="1" ht="12.75">
      <c r="A64" s="29">
        <f t="shared" si="4"/>
        <v>28</v>
      </c>
      <c r="B64" s="47" t="s">
        <v>82</v>
      </c>
      <c r="C64" s="115">
        <v>1978</v>
      </c>
      <c r="D64" s="115"/>
      <c r="E64" s="26" t="s">
        <v>1</v>
      </c>
      <c r="F64" s="115">
        <v>2</v>
      </c>
      <c r="G64" s="115">
        <v>4</v>
      </c>
      <c r="H64" s="117">
        <v>1105.5</v>
      </c>
      <c r="I64" s="117">
        <v>682.9</v>
      </c>
      <c r="J64" s="117">
        <v>588.4</v>
      </c>
      <c r="K64" s="115">
        <v>71</v>
      </c>
      <c r="L64" s="41">
        <v>2879598.088</v>
      </c>
      <c r="M64" s="27"/>
      <c r="N64" s="27"/>
      <c r="O64" s="27"/>
      <c r="P64" s="27">
        <v>2879598.088</v>
      </c>
      <c r="Q64" s="64">
        <v>4216.72</v>
      </c>
      <c r="R64" s="27">
        <v>4216.72</v>
      </c>
      <c r="S64" s="113">
        <v>43830</v>
      </c>
      <c r="T64" s="26" t="s">
        <v>2</v>
      </c>
    </row>
    <row r="65" spans="1:20" s="1" customFormat="1" ht="25.5">
      <c r="A65" s="29">
        <f t="shared" si="4"/>
        <v>29</v>
      </c>
      <c r="B65" s="48" t="s">
        <v>83</v>
      </c>
      <c r="C65" s="141">
        <v>1966</v>
      </c>
      <c r="D65" s="141">
        <v>2013</v>
      </c>
      <c r="E65" s="26" t="s">
        <v>1</v>
      </c>
      <c r="F65" s="141">
        <v>2</v>
      </c>
      <c r="G65" s="141">
        <v>2</v>
      </c>
      <c r="H65" s="127">
        <v>442.8</v>
      </c>
      <c r="I65" s="127">
        <v>442.8</v>
      </c>
      <c r="J65" s="127">
        <v>275.89999999999998</v>
      </c>
      <c r="K65" s="116">
        <v>36</v>
      </c>
      <c r="L65" s="41">
        <v>1867163.6160000002</v>
      </c>
      <c r="M65" s="27"/>
      <c r="N65" s="27"/>
      <c r="O65" s="27"/>
      <c r="P65" s="27">
        <v>1867163.6160000002</v>
      </c>
      <c r="Q65" s="64">
        <v>4216.72</v>
      </c>
      <c r="R65" s="27">
        <v>4216.72</v>
      </c>
      <c r="S65" s="113">
        <v>43830</v>
      </c>
      <c r="T65" s="26" t="s">
        <v>2</v>
      </c>
    </row>
    <row r="66" spans="1:20" s="1" customFormat="1" ht="12.75">
      <c r="A66" s="29">
        <f t="shared" si="4"/>
        <v>30</v>
      </c>
      <c r="B66" s="52" t="s">
        <v>84</v>
      </c>
      <c r="C66" s="115">
        <v>1987</v>
      </c>
      <c r="D66" s="115">
        <v>1987</v>
      </c>
      <c r="E66" s="26" t="s">
        <v>1</v>
      </c>
      <c r="F66" s="115">
        <v>5</v>
      </c>
      <c r="G66" s="115">
        <v>4</v>
      </c>
      <c r="H66" s="117">
        <v>4112.6099999999997</v>
      </c>
      <c r="I66" s="117">
        <v>3191.01</v>
      </c>
      <c r="J66" s="117">
        <v>3191.01</v>
      </c>
      <c r="K66" s="115">
        <v>122</v>
      </c>
      <c r="L66" s="41">
        <v>52280582.447100013</v>
      </c>
      <c r="M66" s="27"/>
      <c r="N66" s="27"/>
      <c r="O66" s="27"/>
      <c r="P66" s="27">
        <v>52280582.447100013</v>
      </c>
      <c r="Q66" s="64">
        <v>16383.710000000003</v>
      </c>
      <c r="R66" s="27">
        <v>16383.710000000003</v>
      </c>
      <c r="S66" s="113">
        <v>43830</v>
      </c>
      <c r="T66" s="26" t="s">
        <v>24</v>
      </c>
    </row>
    <row r="67" spans="1:20" s="1" customFormat="1" ht="12.75">
      <c r="A67" s="29">
        <f t="shared" si="4"/>
        <v>31</v>
      </c>
      <c r="B67" s="52" t="s">
        <v>85</v>
      </c>
      <c r="C67" s="115">
        <v>1985</v>
      </c>
      <c r="D67" s="115">
        <v>1985</v>
      </c>
      <c r="E67" s="142" t="s">
        <v>76</v>
      </c>
      <c r="F67" s="115">
        <v>5</v>
      </c>
      <c r="G67" s="115">
        <v>4</v>
      </c>
      <c r="H67" s="117">
        <v>3554.1</v>
      </c>
      <c r="I67" s="117">
        <v>2608.1999999999998</v>
      </c>
      <c r="J67" s="117">
        <v>2608.1999999999998</v>
      </c>
      <c r="K67" s="115">
        <v>116</v>
      </c>
      <c r="L67" s="41">
        <v>3642325.2179999999</v>
      </c>
      <c r="M67" s="27"/>
      <c r="N67" s="27"/>
      <c r="O67" s="27"/>
      <c r="P67" s="27">
        <v>3642325.2179999999</v>
      </c>
      <c r="Q67" s="64">
        <v>1396.49</v>
      </c>
      <c r="R67" s="27">
        <v>1396.49</v>
      </c>
      <c r="S67" s="113">
        <v>43830</v>
      </c>
      <c r="T67" s="26" t="s">
        <v>24</v>
      </c>
    </row>
    <row r="68" spans="1:20" s="1" customFormat="1" ht="12.75">
      <c r="A68" s="29">
        <f t="shared" si="4"/>
        <v>32</v>
      </c>
      <c r="B68" s="52" t="s">
        <v>86</v>
      </c>
      <c r="C68" s="115">
        <v>1986</v>
      </c>
      <c r="D68" s="115">
        <v>1986</v>
      </c>
      <c r="E68" s="26" t="s">
        <v>1</v>
      </c>
      <c r="F68" s="115">
        <v>5</v>
      </c>
      <c r="G68" s="115">
        <v>6</v>
      </c>
      <c r="H68" s="117">
        <v>5449.9</v>
      </c>
      <c r="I68" s="117">
        <v>4521.8</v>
      </c>
      <c r="J68" s="117">
        <v>4521.8</v>
      </c>
      <c r="K68" s="115">
        <v>144</v>
      </c>
      <c r="L68" s="41">
        <v>6314648.4819999998</v>
      </c>
      <c r="M68" s="27"/>
      <c r="N68" s="27"/>
      <c r="O68" s="27"/>
      <c r="P68" s="27">
        <v>6314648.4819999998</v>
      </c>
      <c r="Q68" s="64">
        <v>1396.49</v>
      </c>
      <c r="R68" s="27">
        <v>1396.49</v>
      </c>
      <c r="S68" s="113">
        <v>43830</v>
      </c>
      <c r="T68" s="26" t="s">
        <v>24</v>
      </c>
    </row>
    <row r="69" spans="1:20" s="1" customFormat="1" ht="12.75">
      <c r="A69" s="29">
        <f t="shared" si="4"/>
        <v>33</v>
      </c>
      <c r="B69" s="52" t="s">
        <v>87</v>
      </c>
      <c r="C69" s="115">
        <v>1986</v>
      </c>
      <c r="D69" s="115">
        <v>1986</v>
      </c>
      <c r="E69" s="142" t="s">
        <v>76</v>
      </c>
      <c r="F69" s="115">
        <v>5</v>
      </c>
      <c r="G69" s="115">
        <v>6</v>
      </c>
      <c r="H69" s="117">
        <v>5372.5</v>
      </c>
      <c r="I69" s="117">
        <v>3956.3</v>
      </c>
      <c r="J69" s="117">
        <v>3956.3</v>
      </c>
      <c r="K69" s="115">
        <v>181</v>
      </c>
      <c r="L69" s="41">
        <v>10568305.938000001</v>
      </c>
      <c r="M69" s="27"/>
      <c r="N69" s="27"/>
      <c r="O69" s="27"/>
      <c r="P69" s="27">
        <v>10568305.938000001</v>
      </c>
      <c r="Q69" s="64">
        <v>2671.26</v>
      </c>
      <c r="R69" s="27">
        <v>2671.26</v>
      </c>
      <c r="S69" s="113">
        <v>43830</v>
      </c>
      <c r="T69" s="26" t="s">
        <v>24</v>
      </c>
    </row>
    <row r="70" spans="1:20" s="1" customFormat="1" ht="12.75">
      <c r="A70" s="29">
        <f t="shared" si="4"/>
        <v>34</v>
      </c>
      <c r="B70" s="52" t="s">
        <v>88</v>
      </c>
      <c r="C70" s="115">
        <v>1983</v>
      </c>
      <c r="D70" s="115">
        <v>1983</v>
      </c>
      <c r="E70" s="142" t="s">
        <v>76</v>
      </c>
      <c r="F70" s="115">
        <v>5</v>
      </c>
      <c r="G70" s="115">
        <v>6</v>
      </c>
      <c r="H70" s="117">
        <v>5343.4</v>
      </c>
      <c r="I70" s="117">
        <v>3900.6</v>
      </c>
      <c r="J70" s="117">
        <v>3900.6</v>
      </c>
      <c r="K70" s="115">
        <v>220</v>
      </c>
      <c r="L70" s="41">
        <v>5447148.8940000003</v>
      </c>
      <c r="M70" s="27"/>
      <c r="N70" s="27"/>
      <c r="O70" s="27"/>
      <c r="P70" s="27">
        <v>5447148.8940000003</v>
      </c>
      <c r="Q70" s="64">
        <v>1396.49</v>
      </c>
      <c r="R70" s="27">
        <v>1396.49</v>
      </c>
      <c r="S70" s="113">
        <v>43830</v>
      </c>
      <c r="T70" s="26" t="s">
        <v>24</v>
      </c>
    </row>
    <row r="71" spans="1:20" s="1" customFormat="1" ht="12.75">
      <c r="A71" s="29">
        <f t="shared" si="4"/>
        <v>35</v>
      </c>
      <c r="B71" s="52" t="s">
        <v>89</v>
      </c>
      <c r="C71" s="115">
        <v>1987</v>
      </c>
      <c r="D71" s="115">
        <v>1987</v>
      </c>
      <c r="E71" s="142" t="s">
        <v>76</v>
      </c>
      <c r="F71" s="115">
        <v>5</v>
      </c>
      <c r="G71" s="115">
        <v>6</v>
      </c>
      <c r="H71" s="117">
        <v>5329</v>
      </c>
      <c r="I71" s="117">
        <v>3955.2</v>
      </c>
      <c r="J71" s="117">
        <v>3955.2</v>
      </c>
      <c r="K71" s="115">
        <v>199</v>
      </c>
      <c r="L71" s="41">
        <v>10565367.552000001</v>
      </c>
      <c r="M71" s="27"/>
      <c r="N71" s="27"/>
      <c r="O71" s="27"/>
      <c r="P71" s="27">
        <v>10565367.552000001</v>
      </c>
      <c r="Q71" s="64">
        <v>2671.26</v>
      </c>
      <c r="R71" s="27">
        <v>2671.26</v>
      </c>
      <c r="S71" s="113">
        <v>43830</v>
      </c>
      <c r="T71" s="26" t="s">
        <v>24</v>
      </c>
    </row>
    <row r="72" spans="1:20" s="1" customFormat="1" ht="12.75">
      <c r="A72" s="29">
        <f t="shared" si="4"/>
        <v>36</v>
      </c>
      <c r="B72" s="52" t="s">
        <v>90</v>
      </c>
      <c r="C72" s="115">
        <v>1983</v>
      </c>
      <c r="D72" s="115">
        <v>1983</v>
      </c>
      <c r="E72" s="142" t="s">
        <v>76</v>
      </c>
      <c r="F72" s="115">
        <v>5</v>
      </c>
      <c r="G72" s="115">
        <v>6</v>
      </c>
      <c r="H72" s="117">
        <v>5320.9</v>
      </c>
      <c r="I72" s="117">
        <v>3898.6</v>
      </c>
      <c r="J72" s="117">
        <v>3898.6</v>
      </c>
      <c r="K72" s="115">
        <v>190</v>
      </c>
      <c r="L72" s="41">
        <v>8574074.0219999999</v>
      </c>
      <c r="M72" s="27"/>
      <c r="N72" s="27"/>
      <c r="O72" s="27"/>
      <c r="P72" s="27">
        <v>8574074.0219999999</v>
      </c>
      <c r="Q72" s="64">
        <v>2199.27</v>
      </c>
      <c r="R72" s="27">
        <v>2199.27</v>
      </c>
      <c r="S72" s="113">
        <v>43830</v>
      </c>
      <c r="T72" s="26" t="s">
        <v>24</v>
      </c>
    </row>
    <row r="73" spans="1:20" s="1" customFormat="1" ht="12.75">
      <c r="A73" s="29">
        <f t="shared" si="4"/>
        <v>37</v>
      </c>
      <c r="B73" s="52" t="s">
        <v>91</v>
      </c>
      <c r="C73" s="115">
        <v>1995</v>
      </c>
      <c r="D73" s="115">
        <v>1995</v>
      </c>
      <c r="E73" s="142" t="s">
        <v>76</v>
      </c>
      <c r="F73" s="115">
        <v>5</v>
      </c>
      <c r="G73" s="115">
        <v>5</v>
      </c>
      <c r="H73" s="117">
        <v>3505.6</v>
      </c>
      <c r="I73" s="117">
        <v>3505.6</v>
      </c>
      <c r="J73" s="117">
        <v>3505.6</v>
      </c>
      <c r="K73" s="115">
        <v>162</v>
      </c>
      <c r="L73" s="41">
        <v>4895535.3439999996</v>
      </c>
      <c r="M73" s="27"/>
      <c r="N73" s="27"/>
      <c r="O73" s="27"/>
      <c r="P73" s="27">
        <v>4895535.3439999996</v>
      </c>
      <c r="Q73" s="64">
        <v>1396.49</v>
      </c>
      <c r="R73" s="27">
        <v>1396.49</v>
      </c>
      <c r="S73" s="113">
        <v>43830</v>
      </c>
      <c r="T73" s="26" t="s">
        <v>24</v>
      </c>
    </row>
    <row r="74" spans="1:20" s="1" customFormat="1" ht="12.75">
      <c r="A74" s="29">
        <f t="shared" si="4"/>
        <v>38</v>
      </c>
      <c r="B74" s="52" t="s">
        <v>92</v>
      </c>
      <c r="C74" s="115">
        <v>1983</v>
      </c>
      <c r="D74" s="115">
        <v>1983</v>
      </c>
      <c r="E74" s="26" t="s">
        <v>1</v>
      </c>
      <c r="F74" s="115">
        <v>5</v>
      </c>
      <c r="G74" s="115"/>
      <c r="H74" s="117">
        <v>2764.4</v>
      </c>
      <c r="I74" s="117">
        <v>1694.6</v>
      </c>
      <c r="J74" s="117">
        <v>1694.6</v>
      </c>
      <c r="K74" s="115"/>
      <c r="L74" s="41">
        <v>3726882.9419999998</v>
      </c>
      <c r="M74" s="27"/>
      <c r="N74" s="27"/>
      <c r="O74" s="27"/>
      <c r="P74" s="27">
        <v>3726882.9419999998</v>
      </c>
      <c r="Q74" s="64">
        <v>2199.27</v>
      </c>
      <c r="R74" s="27">
        <v>2199.27</v>
      </c>
      <c r="S74" s="113">
        <v>43830</v>
      </c>
      <c r="T74" s="26" t="s">
        <v>24</v>
      </c>
    </row>
    <row r="75" spans="1:20" s="1" customFormat="1" ht="12.75">
      <c r="A75" s="29">
        <f t="shared" si="4"/>
        <v>39</v>
      </c>
      <c r="B75" s="52" t="s">
        <v>93</v>
      </c>
      <c r="C75" s="115">
        <v>1988</v>
      </c>
      <c r="D75" s="115">
        <v>1988</v>
      </c>
      <c r="E75" s="142" t="s">
        <v>76</v>
      </c>
      <c r="F75" s="115">
        <v>5</v>
      </c>
      <c r="G75" s="115">
        <v>4</v>
      </c>
      <c r="H75" s="117">
        <v>5646.6</v>
      </c>
      <c r="I75" s="117">
        <v>4288.7</v>
      </c>
      <c r="J75" s="117">
        <v>4288.7</v>
      </c>
      <c r="K75" s="115"/>
      <c r="L75" s="41">
        <v>9432009.2489999998</v>
      </c>
      <c r="M75" s="27"/>
      <c r="N75" s="27"/>
      <c r="O75" s="27"/>
      <c r="P75" s="27">
        <v>9432009.2489999998</v>
      </c>
      <c r="Q75" s="64">
        <v>2199.27</v>
      </c>
      <c r="R75" s="27">
        <v>2199.27</v>
      </c>
      <c r="S75" s="113">
        <v>43830</v>
      </c>
      <c r="T75" s="26" t="s">
        <v>24</v>
      </c>
    </row>
    <row r="76" spans="1:20" s="1" customFormat="1" ht="12.75">
      <c r="A76" s="29">
        <f t="shared" si="4"/>
        <v>40</v>
      </c>
      <c r="B76" s="47" t="s">
        <v>94</v>
      </c>
      <c r="C76" s="115">
        <v>1986</v>
      </c>
      <c r="D76" s="115">
        <v>1986</v>
      </c>
      <c r="E76" s="26" t="s">
        <v>1</v>
      </c>
      <c r="F76" s="115">
        <v>2</v>
      </c>
      <c r="G76" s="115">
        <v>1</v>
      </c>
      <c r="H76" s="117">
        <v>541.47</v>
      </c>
      <c r="I76" s="117">
        <v>331.2</v>
      </c>
      <c r="J76" s="117">
        <v>331.2</v>
      </c>
      <c r="K76" s="115">
        <v>20</v>
      </c>
      <c r="L76" s="41">
        <v>5426284.7520000003</v>
      </c>
      <c r="M76" s="27"/>
      <c r="N76" s="27"/>
      <c r="O76" s="27"/>
      <c r="P76" s="27">
        <v>5426284.7520000003</v>
      </c>
      <c r="Q76" s="64">
        <v>16383.710000000001</v>
      </c>
      <c r="R76" s="27">
        <v>16383.710000000001</v>
      </c>
      <c r="S76" s="113">
        <v>43830</v>
      </c>
      <c r="T76" s="26" t="s">
        <v>2</v>
      </c>
    </row>
    <row r="77" spans="1:20" s="1" customFormat="1" ht="12.75">
      <c r="A77" s="29">
        <f t="shared" si="4"/>
        <v>41</v>
      </c>
      <c r="B77" s="47" t="s">
        <v>95</v>
      </c>
      <c r="C77" s="115">
        <v>1954</v>
      </c>
      <c r="D77" s="115">
        <v>1954</v>
      </c>
      <c r="E77" s="26" t="s">
        <v>1</v>
      </c>
      <c r="F77" s="115">
        <v>2</v>
      </c>
      <c r="G77" s="115">
        <v>1</v>
      </c>
      <c r="H77" s="117">
        <v>647.4</v>
      </c>
      <c r="I77" s="117">
        <v>392.2</v>
      </c>
      <c r="J77" s="117">
        <v>392.2</v>
      </c>
      <c r="K77" s="115">
        <v>20</v>
      </c>
      <c r="L77" s="41">
        <v>6425691.0620000008</v>
      </c>
      <c r="M77" s="27"/>
      <c r="N77" s="27"/>
      <c r="O77" s="27"/>
      <c r="P77" s="27">
        <v>6425691.0620000008</v>
      </c>
      <c r="Q77" s="64">
        <v>16383.710000000003</v>
      </c>
      <c r="R77" s="27">
        <v>16383.710000000003</v>
      </c>
      <c r="S77" s="113">
        <v>43830</v>
      </c>
      <c r="T77" s="26" t="s">
        <v>2</v>
      </c>
    </row>
    <row r="78" spans="1:20" s="1" customFormat="1" ht="12.75">
      <c r="A78" s="29">
        <f t="shared" si="4"/>
        <v>42</v>
      </c>
      <c r="B78" s="47" t="s">
        <v>96</v>
      </c>
      <c r="C78" s="115">
        <v>1954</v>
      </c>
      <c r="D78" s="115">
        <v>1954</v>
      </c>
      <c r="E78" s="26" t="s">
        <v>1</v>
      </c>
      <c r="F78" s="115">
        <v>2</v>
      </c>
      <c r="G78" s="115">
        <v>1</v>
      </c>
      <c r="H78" s="117">
        <v>604.26</v>
      </c>
      <c r="I78" s="117">
        <v>398</v>
      </c>
      <c r="J78" s="117">
        <v>398</v>
      </c>
      <c r="K78" s="115">
        <v>17</v>
      </c>
      <c r="L78" s="41">
        <v>6520716.5800000001</v>
      </c>
      <c r="M78" s="27"/>
      <c r="N78" s="27"/>
      <c r="O78" s="27"/>
      <c r="P78" s="27">
        <v>6520716.5800000001</v>
      </c>
      <c r="Q78" s="64">
        <v>16383.710000000001</v>
      </c>
      <c r="R78" s="27">
        <v>16383.710000000001</v>
      </c>
      <c r="S78" s="113">
        <v>43830</v>
      </c>
      <c r="T78" s="26" t="s">
        <v>2</v>
      </c>
    </row>
    <row r="79" spans="1:20" s="1" customFormat="1" ht="12.75">
      <c r="A79" s="29">
        <f t="shared" si="4"/>
        <v>43</v>
      </c>
      <c r="B79" s="47" t="s">
        <v>97</v>
      </c>
      <c r="C79" s="115">
        <v>1970</v>
      </c>
      <c r="D79" s="115">
        <v>1970</v>
      </c>
      <c r="E79" s="26" t="s">
        <v>1</v>
      </c>
      <c r="F79" s="115">
        <v>2</v>
      </c>
      <c r="G79" s="115">
        <v>2</v>
      </c>
      <c r="H79" s="117">
        <v>805.65</v>
      </c>
      <c r="I79" s="117">
        <v>486.86</v>
      </c>
      <c r="J79" s="117">
        <v>486.86</v>
      </c>
      <c r="K79" s="115">
        <v>29</v>
      </c>
      <c r="L79" s="41">
        <v>7976573.0505999997</v>
      </c>
      <c r="M79" s="27"/>
      <c r="N79" s="27"/>
      <c r="O79" s="27"/>
      <c r="P79" s="27">
        <v>7976573.0505999997</v>
      </c>
      <c r="Q79" s="64">
        <v>16383.71</v>
      </c>
      <c r="R79" s="27">
        <v>16383.71</v>
      </c>
      <c r="S79" s="113">
        <v>43830</v>
      </c>
      <c r="T79" s="26" t="s">
        <v>24</v>
      </c>
    </row>
    <row r="80" spans="1:20" s="1" customFormat="1" ht="12.75">
      <c r="A80" s="29">
        <f t="shared" si="4"/>
        <v>44</v>
      </c>
      <c r="B80" s="47" t="s">
        <v>98</v>
      </c>
      <c r="C80" s="115">
        <v>1969</v>
      </c>
      <c r="D80" s="115">
        <v>1969</v>
      </c>
      <c r="E80" s="26" t="s">
        <v>1</v>
      </c>
      <c r="F80" s="115">
        <v>2</v>
      </c>
      <c r="G80" s="115">
        <v>2</v>
      </c>
      <c r="H80" s="117">
        <v>711.1</v>
      </c>
      <c r="I80" s="117">
        <v>431.1</v>
      </c>
      <c r="J80" s="117">
        <v>431.1</v>
      </c>
      <c r="K80" s="115">
        <v>28</v>
      </c>
      <c r="L80" s="41">
        <v>7063017.381000001</v>
      </c>
      <c r="M80" s="27"/>
      <c r="N80" s="27"/>
      <c r="O80" s="27"/>
      <c r="P80" s="27">
        <v>7063017.381000001</v>
      </c>
      <c r="Q80" s="64">
        <v>16383.710000000001</v>
      </c>
      <c r="R80" s="27">
        <v>16383.710000000001</v>
      </c>
      <c r="S80" s="113">
        <v>43830</v>
      </c>
      <c r="T80" s="26" t="s">
        <v>24</v>
      </c>
    </row>
    <row r="81" spans="1:35" s="1" customFormat="1" ht="12.75">
      <c r="A81" s="29">
        <f t="shared" si="4"/>
        <v>45</v>
      </c>
      <c r="B81" s="52" t="s">
        <v>99</v>
      </c>
      <c r="C81" s="115">
        <v>1993</v>
      </c>
      <c r="D81" s="115">
        <v>1993</v>
      </c>
      <c r="E81" s="26" t="s">
        <v>1</v>
      </c>
      <c r="F81" s="115">
        <v>4</v>
      </c>
      <c r="G81" s="115">
        <v>3</v>
      </c>
      <c r="H81" s="117">
        <v>3256.1</v>
      </c>
      <c r="I81" s="117">
        <v>2904.1</v>
      </c>
      <c r="J81" s="117">
        <v>2904.1</v>
      </c>
      <c r="K81" s="115">
        <v>78</v>
      </c>
      <c r="L81" s="41">
        <v>4055546.6089999997</v>
      </c>
      <c r="M81" s="27"/>
      <c r="N81" s="27"/>
      <c r="O81" s="27"/>
      <c r="P81" s="27">
        <v>4055546.6089999997</v>
      </c>
      <c r="Q81" s="64">
        <v>1396.49</v>
      </c>
      <c r="R81" s="27">
        <v>1396.49</v>
      </c>
      <c r="S81" s="113">
        <v>43830</v>
      </c>
      <c r="T81" s="26" t="s">
        <v>24</v>
      </c>
    </row>
    <row r="82" spans="1:35" s="1" customFormat="1" ht="12.75">
      <c r="A82" s="29">
        <f t="shared" si="4"/>
        <v>46</v>
      </c>
      <c r="B82" s="47" t="s">
        <v>100</v>
      </c>
      <c r="C82" s="115">
        <v>1969</v>
      </c>
      <c r="D82" s="115">
        <v>1969</v>
      </c>
      <c r="E82" s="26" t="s">
        <v>1</v>
      </c>
      <c r="F82" s="115">
        <v>2</v>
      </c>
      <c r="G82" s="115">
        <v>2</v>
      </c>
      <c r="H82" s="117">
        <v>829.4</v>
      </c>
      <c r="I82" s="117">
        <v>524.4</v>
      </c>
      <c r="J82" s="117">
        <v>524.4</v>
      </c>
      <c r="K82" s="115">
        <v>18</v>
      </c>
      <c r="L82" s="41">
        <v>2357298.6119999997</v>
      </c>
      <c r="M82" s="27"/>
      <c r="N82" s="27"/>
      <c r="O82" s="27"/>
      <c r="P82" s="27">
        <v>2357298.6119999997</v>
      </c>
      <c r="Q82" s="64">
        <v>4495.2299999999996</v>
      </c>
      <c r="R82" s="27">
        <v>4495.2299999999996</v>
      </c>
      <c r="S82" s="113">
        <v>43830</v>
      </c>
      <c r="T82" s="26" t="s">
        <v>2</v>
      </c>
    </row>
    <row r="83" spans="1:35" s="1" customFormat="1" ht="12.75">
      <c r="A83" s="29">
        <f t="shared" si="4"/>
        <v>47</v>
      </c>
      <c r="B83" s="47" t="s">
        <v>101</v>
      </c>
      <c r="C83" s="115">
        <v>1970</v>
      </c>
      <c r="D83" s="115">
        <v>1970</v>
      </c>
      <c r="E83" s="26" t="s">
        <v>1</v>
      </c>
      <c r="F83" s="115">
        <v>2</v>
      </c>
      <c r="G83" s="115">
        <v>2</v>
      </c>
      <c r="H83" s="117">
        <v>825.3</v>
      </c>
      <c r="I83" s="117">
        <v>514.29999999999995</v>
      </c>
      <c r="J83" s="117">
        <v>514.29999999999995</v>
      </c>
      <c r="K83" s="115">
        <v>21</v>
      </c>
      <c r="L83" s="41">
        <v>8426142.0529999994</v>
      </c>
      <c r="M83" s="27"/>
      <c r="N83" s="27"/>
      <c r="O83" s="27"/>
      <c r="P83" s="27">
        <v>8426142.0529999994</v>
      </c>
      <c r="Q83" s="64">
        <v>16383.710000000001</v>
      </c>
      <c r="R83" s="27">
        <v>16383.710000000001</v>
      </c>
      <c r="S83" s="113">
        <v>43830</v>
      </c>
      <c r="T83" s="26" t="s">
        <v>2</v>
      </c>
    </row>
    <row r="84" spans="1:35" s="1" customFormat="1" ht="12.75">
      <c r="A84" s="29">
        <f t="shared" si="4"/>
        <v>48</v>
      </c>
      <c r="B84" s="47" t="s">
        <v>102</v>
      </c>
      <c r="C84" s="115">
        <v>1967</v>
      </c>
      <c r="D84" s="115">
        <v>1967</v>
      </c>
      <c r="E84" s="26" t="s">
        <v>1</v>
      </c>
      <c r="F84" s="115">
        <v>2</v>
      </c>
      <c r="G84" s="115">
        <v>2</v>
      </c>
      <c r="H84" s="117">
        <v>765.9</v>
      </c>
      <c r="I84" s="117">
        <v>468.4</v>
      </c>
      <c r="J84" s="117">
        <v>468.4</v>
      </c>
      <c r="K84" s="115">
        <v>30</v>
      </c>
      <c r="L84" s="41">
        <v>7674129.7639999995</v>
      </c>
      <c r="M84" s="27"/>
      <c r="N84" s="27"/>
      <c r="O84" s="27"/>
      <c r="P84" s="27">
        <v>7674129.7639999995</v>
      </c>
      <c r="Q84" s="64">
        <v>16383.71</v>
      </c>
      <c r="R84" s="27">
        <v>16383.71</v>
      </c>
      <c r="S84" s="113">
        <v>43830</v>
      </c>
      <c r="T84" s="26" t="s">
        <v>2</v>
      </c>
    </row>
    <row r="85" spans="1:35" s="1" customFormat="1" ht="12.75">
      <c r="A85" s="29">
        <f t="shared" si="4"/>
        <v>49</v>
      </c>
      <c r="B85" s="47" t="s">
        <v>103</v>
      </c>
      <c r="C85" s="115">
        <v>1976</v>
      </c>
      <c r="D85" s="115">
        <v>1976</v>
      </c>
      <c r="E85" s="26" t="s">
        <v>1</v>
      </c>
      <c r="F85" s="115">
        <v>2</v>
      </c>
      <c r="G85" s="115">
        <v>2</v>
      </c>
      <c r="H85" s="117">
        <v>1494.4</v>
      </c>
      <c r="I85" s="117">
        <v>915.1</v>
      </c>
      <c r="J85" s="117">
        <v>915.1</v>
      </c>
      <c r="K85" s="115"/>
      <c r="L85" s="41">
        <v>14992733.021000002</v>
      </c>
      <c r="M85" s="27"/>
      <c r="N85" s="27"/>
      <c r="O85" s="27"/>
      <c r="P85" s="27">
        <v>14992733.021000002</v>
      </c>
      <c r="Q85" s="64">
        <v>16383.710000000001</v>
      </c>
      <c r="R85" s="27">
        <v>16383.710000000001</v>
      </c>
      <c r="S85" s="113">
        <v>43830</v>
      </c>
      <c r="T85" s="26" t="s">
        <v>24</v>
      </c>
    </row>
    <row r="86" spans="1:35" s="1" customFormat="1" ht="12.75">
      <c r="A86" s="29">
        <f t="shared" si="4"/>
        <v>50</v>
      </c>
      <c r="B86" s="47" t="s">
        <v>104</v>
      </c>
      <c r="C86" s="115">
        <v>1963</v>
      </c>
      <c r="D86" s="115">
        <v>1963</v>
      </c>
      <c r="E86" s="26" t="s">
        <v>1</v>
      </c>
      <c r="F86" s="115">
        <v>2</v>
      </c>
      <c r="G86" s="115">
        <v>2</v>
      </c>
      <c r="H86" s="117">
        <v>1032.7</v>
      </c>
      <c r="I86" s="117">
        <v>624</v>
      </c>
      <c r="J86" s="117">
        <v>624</v>
      </c>
      <c r="K86" s="115">
        <v>31</v>
      </c>
      <c r="L86" s="41">
        <v>10223435.039999999</v>
      </c>
      <c r="M86" s="27"/>
      <c r="N86" s="27"/>
      <c r="O86" s="27"/>
      <c r="P86" s="27">
        <v>10223435.039999999</v>
      </c>
      <c r="Q86" s="64">
        <v>16383.71</v>
      </c>
      <c r="R86" s="27">
        <v>16383.71</v>
      </c>
      <c r="S86" s="113">
        <v>43830</v>
      </c>
      <c r="T86" s="26" t="s">
        <v>2</v>
      </c>
    </row>
    <row r="87" spans="1:35" s="1" customFormat="1" ht="12.75">
      <c r="A87" s="29">
        <f t="shared" si="4"/>
        <v>51</v>
      </c>
      <c r="B87" s="47" t="s">
        <v>105</v>
      </c>
      <c r="C87" s="115">
        <v>1960</v>
      </c>
      <c r="D87" s="115">
        <v>1960</v>
      </c>
      <c r="E87" s="26" t="s">
        <v>1</v>
      </c>
      <c r="F87" s="115">
        <v>2</v>
      </c>
      <c r="G87" s="115">
        <v>2</v>
      </c>
      <c r="H87" s="117">
        <v>1060.3499999999999</v>
      </c>
      <c r="I87" s="117">
        <v>635.14</v>
      </c>
      <c r="J87" s="117">
        <v>635.14</v>
      </c>
      <c r="K87" s="115">
        <v>32</v>
      </c>
      <c r="L87" s="41">
        <v>10405949.569400001</v>
      </c>
      <c r="M87" s="27"/>
      <c r="N87" s="27"/>
      <c r="O87" s="27"/>
      <c r="P87" s="27">
        <v>10405949.569400001</v>
      </c>
      <c r="Q87" s="64">
        <v>16383.710000000003</v>
      </c>
      <c r="R87" s="27">
        <v>16383.710000000003</v>
      </c>
      <c r="S87" s="113">
        <v>43830</v>
      </c>
      <c r="T87" s="26" t="s">
        <v>2</v>
      </c>
    </row>
    <row r="88" spans="1:35" s="1" customFormat="1" ht="12.75">
      <c r="A88" s="29">
        <f t="shared" si="4"/>
        <v>52</v>
      </c>
      <c r="B88" s="144" t="s">
        <v>106</v>
      </c>
      <c r="C88" s="145">
        <v>1960</v>
      </c>
      <c r="D88" s="145">
        <v>1960</v>
      </c>
      <c r="E88" s="132" t="s">
        <v>1</v>
      </c>
      <c r="F88" s="145">
        <v>2</v>
      </c>
      <c r="G88" s="145">
        <v>2</v>
      </c>
      <c r="H88" s="146">
        <v>1043.1400000000001</v>
      </c>
      <c r="I88" s="146">
        <v>631.98</v>
      </c>
      <c r="J88" s="146">
        <v>631.98</v>
      </c>
      <c r="K88" s="145">
        <v>28</v>
      </c>
      <c r="L88" s="147">
        <v>10354177.0458</v>
      </c>
      <c r="M88" s="139"/>
      <c r="N88" s="139"/>
      <c r="O88" s="139"/>
      <c r="P88" s="139">
        <v>10354177.0458</v>
      </c>
      <c r="Q88" s="64">
        <v>16383.710000000001</v>
      </c>
      <c r="R88" s="139">
        <v>16383.710000000001</v>
      </c>
      <c r="S88" s="140">
        <v>43830</v>
      </c>
      <c r="T88" s="132" t="s">
        <v>24</v>
      </c>
    </row>
    <row r="89" spans="1:35" s="155" customFormat="1" ht="21" customHeight="1">
      <c r="A89" s="165"/>
      <c r="B89" s="212" t="s">
        <v>182</v>
      </c>
      <c r="C89" s="156"/>
      <c r="D89" s="156"/>
      <c r="E89" s="156"/>
      <c r="F89" s="156"/>
      <c r="G89" s="156"/>
      <c r="H89" s="156">
        <f>SUM(H90:H134)</f>
        <v>67993.990000000005</v>
      </c>
      <c r="I89" s="156">
        <f t="shared" ref="I89:P89" si="5">SUM(I90:I134)</f>
        <v>51800.399999999994</v>
      </c>
      <c r="J89" s="156">
        <f t="shared" si="5"/>
        <v>49386.399999999994</v>
      </c>
      <c r="K89" s="156">
        <f t="shared" si="5"/>
        <v>2222</v>
      </c>
      <c r="L89" s="156">
        <f t="shared" si="5"/>
        <v>214022159.76959997</v>
      </c>
      <c r="M89" s="156">
        <f t="shared" si="5"/>
        <v>0</v>
      </c>
      <c r="N89" s="156">
        <f t="shared" si="5"/>
        <v>0</v>
      </c>
      <c r="O89" s="156">
        <f t="shared" si="5"/>
        <v>0</v>
      </c>
      <c r="P89" s="156">
        <f t="shared" si="5"/>
        <v>214022159.76959997</v>
      </c>
      <c r="Q89" s="156"/>
      <c r="R89" s="156"/>
      <c r="S89" s="156"/>
      <c r="T89" s="156"/>
      <c r="U89" s="161"/>
      <c r="V89" s="161"/>
      <c r="W89" s="161"/>
      <c r="X89" s="161"/>
      <c r="Y89" s="161"/>
      <c r="Z89" s="161"/>
      <c r="AA89" s="162"/>
      <c r="AB89" s="162"/>
      <c r="AC89" s="162"/>
      <c r="AD89" s="162"/>
      <c r="AE89" s="162"/>
      <c r="AF89" s="162"/>
      <c r="AG89" s="162"/>
      <c r="AH89" s="162"/>
      <c r="AI89" s="162"/>
    </row>
    <row r="90" spans="1:35" s="1" customFormat="1" ht="12.75">
      <c r="A90" s="66">
        <v>1</v>
      </c>
      <c r="B90" s="148" t="s">
        <v>7</v>
      </c>
      <c r="C90" s="149">
        <v>1952</v>
      </c>
      <c r="D90" s="149">
        <v>1952</v>
      </c>
      <c r="E90" s="99" t="s">
        <v>1</v>
      </c>
      <c r="F90" s="149">
        <v>2</v>
      </c>
      <c r="G90" s="149">
        <v>1</v>
      </c>
      <c r="H90" s="101">
        <v>646.42999999999995</v>
      </c>
      <c r="I90" s="101">
        <v>386</v>
      </c>
      <c r="J90" s="101">
        <v>386</v>
      </c>
      <c r="K90" s="149"/>
      <c r="L90" s="65">
        <v>6324112.0600000005</v>
      </c>
      <c r="M90" s="64"/>
      <c r="N90" s="64"/>
      <c r="O90" s="64"/>
      <c r="P90" s="64">
        <v>6324112.0600000005</v>
      </c>
      <c r="Q90" s="64">
        <v>16383.710000000001</v>
      </c>
      <c r="R90" s="64">
        <v>16383.710000000001</v>
      </c>
      <c r="S90" s="150">
        <v>44196</v>
      </c>
      <c r="T90" s="99" t="s">
        <v>2</v>
      </c>
    </row>
    <row r="91" spans="1:35" s="1" customFormat="1" ht="12.75">
      <c r="A91" s="42">
        <f>A90+1</f>
        <v>2</v>
      </c>
      <c r="B91" s="53" t="s">
        <v>10</v>
      </c>
      <c r="C91" s="151">
        <v>1952</v>
      </c>
      <c r="D91" s="151">
        <v>1952</v>
      </c>
      <c r="E91" s="26" t="s">
        <v>1</v>
      </c>
      <c r="F91" s="151">
        <v>2</v>
      </c>
      <c r="G91" s="151">
        <v>1</v>
      </c>
      <c r="H91" s="110">
        <v>624.6</v>
      </c>
      <c r="I91" s="110">
        <v>377.4</v>
      </c>
      <c r="J91" s="110">
        <v>377.4</v>
      </c>
      <c r="K91" s="151"/>
      <c r="L91" s="41">
        <v>1174544.2799999998</v>
      </c>
      <c r="M91" s="27"/>
      <c r="N91" s="27"/>
      <c r="O91" s="27"/>
      <c r="P91" s="27">
        <v>1174544.2799999998</v>
      </c>
      <c r="Q91" s="64">
        <v>3112.2</v>
      </c>
      <c r="R91" s="27">
        <v>3112.2</v>
      </c>
      <c r="S91" s="123">
        <v>44196</v>
      </c>
      <c r="T91" s="26" t="s">
        <v>2</v>
      </c>
    </row>
    <row r="92" spans="1:35" s="1" customFormat="1" ht="12.75">
      <c r="A92" s="42">
        <f t="shared" ref="A92:A134" si="6">A91+1</f>
        <v>3</v>
      </c>
      <c r="B92" s="53" t="s">
        <v>14</v>
      </c>
      <c r="C92" s="151">
        <v>1954</v>
      </c>
      <c r="D92" s="151">
        <v>1954</v>
      </c>
      <c r="E92" s="26" t="s">
        <v>1</v>
      </c>
      <c r="F92" s="151">
        <v>2</v>
      </c>
      <c r="G92" s="151">
        <v>1</v>
      </c>
      <c r="H92" s="110">
        <v>622.29</v>
      </c>
      <c r="I92" s="110">
        <v>376.8</v>
      </c>
      <c r="J92" s="110">
        <v>376.8</v>
      </c>
      <c r="K92" s="151"/>
      <c r="L92" s="41">
        <v>1693802.6639999999</v>
      </c>
      <c r="M92" s="27"/>
      <c r="N92" s="27"/>
      <c r="O92" s="27"/>
      <c r="P92" s="27">
        <v>1693802.6639999999</v>
      </c>
      <c r="Q92" s="64">
        <v>4495.2299999999996</v>
      </c>
      <c r="R92" s="27">
        <v>4495.2299999999996</v>
      </c>
      <c r="S92" s="123">
        <v>44196</v>
      </c>
      <c r="T92" s="26" t="s">
        <v>2</v>
      </c>
    </row>
    <row r="93" spans="1:35" s="1" customFormat="1" ht="12.75">
      <c r="A93" s="42">
        <f t="shared" si="6"/>
        <v>4</v>
      </c>
      <c r="B93" s="53" t="s">
        <v>107</v>
      </c>
      <c r="C93" s="151">
        <v>1954</v>
      </c>
      <c r="D93" s="151">
        <v>1954</v>
      </c>
      <c r="E93" s="26" t="s">
        <v>1</v>
      </c>
      <c r="F93" s="151">
        <v>2</v>
      </c>
      <c r="G93" s="151">
        <v>1</v>
      </c>
      <c r="H93" s="110">
        <v>416.1</v>
      </c>
      <c r="I93" s="110">
        <v>377.73</v>
      </c>
      <c r="J93" s="110">
        <v>377.73</v>
      </c>
      <c r="K93" s="151"/>
      <c r="L93" s="41">
        <v>1175571.3060000001</v>
      </c>
      <c r="M93" s="27"/>
      <c r="N93" s="27"/>
      <c r="O93" s="27"/>
      <c r="P93" s="27">
        <v>1175571.3060000001</v>
      </c>
      <c r="Q93" s="64">
        <v>3112.2000000000003</v>
      </c>
      <c r="R93" s="27">
        <v>3112.2000000000003</v>
      </c>
      <c r="S93" s="123">
        <v>44196</v>
      </c>
      <c r="T93" s="26" t="s">
        <v>2</v>
      </c>
    </row>
    <row r="94" spans="1:35" s="1" customFormat="1" ht="12.75">
      <c r="A94" s="42">
        <f t="shared" si="6"/>
        <v>5</v>
      </c>
      <c r="B94" s="54" t="s">
        <v>108</v>
      </c>
      <c r="C94" s="114">
        <v>1970</v>
      </c>
      <c r="D94" s="114">
        <v>1970</v>
      </c>
      <c r="E94" s="26" t="s">
        <v>1</v>
      </c>
      <c r="F94" s="114">
        <v>2</v>
      </c>
      <c r="G94" s="114">
        <v>2</v>
      </c>
      <c r="H94" s="110">
        <v>754.7</v>
      </c>
      <c r="I94" s="110">
        <v>459.7</v>
      </c>
      <c r="J94" s="110">
        <v>459.7</v>
      </c>
      <c r="K94" s="51"/>
      <c r="L94" s="41">
        <v>7531591.4869999997</v>
      </c>
      <c r="M94" s="27"/>
      <c r="N94" s="27"/>
      <c r="O94" s="27"/>
      <c r="P94" s="27">
        <v>7531591.4869999997</v>
      </c>
      <c r="Q94" s="64">
        <v>16383.71</v>
      </c>
      <c r="R94" s="27">
        <v>16383.71</v>
      </c>
      <c r="S94" s="113">
        <v>44196</v>
      </c>
      <c r="T94" s="26" t="s">
        <v>2</v>
      </c>
    </row>
    <row r="95" spans="1:35" s="1" customFormat="1" ht="12.75">
      <c r="A95" s="42">
        <f t="shared" si="6"/>
        <v>6</v>
      </c>
      <c r="B95" s="53" t="s">
        <v>109</v>
      </c>
      <c r="C95" s="151">
        <v>1957</v>
      </c>
      <c r="D95" s="151">
        <v>1957</v>
      </c>
      <c r="E95" s="26" t="s">
        <v>1</v>
      </c>
      <c r="F95" s="151">
        <v>2</v>
      </c>
      <c r="G95" s="151">
        <v>1</v>
      </c>
      <c r="H95" s="110">
        <v>242.24</v>
      </c>
      <c r="I95" s="110">
        <v>218.4</v>
      </c>
      <c r="J95" s="110">
        <v>218.4</v>
      </c>
      <c r="K95" s="151"/>
      <c r="L95" s="41">
        <v>981758.23199999996</v>
      </c>
      <c r="M95" s="27"/>
      <c r="N95" s="27"/>
      <c r="O95" s="27"/>
      <c r="P95" s="27">
        <v>981758.23199999996</v>
      </c>
      <c r="Q95" s="64">
        <v>4495.2299999999996</v>
      </c>
      <c r="R95" s="27">
        <v>4495.2299999999996</v>
      </c>
      <c r="S95" s="113">
        <v>44196</v>
      </c>
      <c r="T95" s="26" t="s">
        <v>2</v>
      </c>
    </row>
    <row r="96" spans="1:35" s="1" customFormat="1" ht="12.75">
      <c r="A96" s="42">
        <f t="shared" si="6"/>
        <v>7</v>
      </c>
      <c r="B96" s="53" t="s">
        <v>110</v>
      </c>
      <c r="C96" s="26">
        <v>1971</v>
      </c>
      <c r="D96" s="26">
        <v>1971</v>
      </c>
      <c r="E96" s="26" t="s">
        <v>1</v>
      </c>
      <c r="F96" s="26">
        <v>2</v>
      </c>
      <c r="G96" s="26">
        <v>2</v>
      </c>
      <c r="H96" s="110">
        <v>822.1</v>
      </c>
      <c r="I96" s="110">
        <v>524.5</v>
      </c>
      <c r="J96" s="110">
        <v>524.5</v>
      </c>
      <c r="K96" s="42"/>
      <c r="L96" s="41">
        <v>8593255.8949999996</v>
      </c>
      <c r="M96" s="27"/>
      <c r="N96" s="27"/>
      <c r="O96" s="27"/>
      <c r="P96" s="27">
        <v>8593255.8949999996</v>
      </c>
      <c r="Q96" s="64">
        <v>16383.71</v>
      </c>
      <c r="R96" s="27">
        <v>16383.71</v>
      </c>
      <c r="S96" s="113">
        <v>44196</v>
      </c>
      <c r="T96" s="26" t="s">
        <v>2</v>
      </c>
    </row>
    <row r="97" spans="1:20" s="1" customFormat="1" ht="12.75">
      <c r="A97" s="42">
        <f t="shared" si="6"/>
        <v>8</v>
      </c>
      <c r="B97" s="53" t="s">
        <v>16</v>
      </c>
      <c r="C97" s="151">
        <v>1972</v>
      </c>
      <c r="D97" s="151">
        <v>1972</v>
      </c>
      <c r="E97" s="26" t="s">
        <v>1</v>
      </c>
      <c r="F97" s="151">
        <v>2</v>
      </c>
      <c r="G97" s="151">
        <v>3</v>
      </c>
      <c r="H97" s="110">
        <v>1445.5</v>
      </c>
      <c r="I97" s="110">
        <v>877.4</v>
      </c>
      <c r="J97" s="110">
        <v>877.4</v>
      </c>
      <c r="K97" s="151"/>
      <c r="L97" s="41">
        <v>2604667.1879999996</v>
      </c>
      <c r="M97" s="27"/>
      <c r="N97" s="27"/>
      <c r="O97" s="27"/>
      <c r="P97" s="27">
        <v>2604667.1879999996</v>
      </c>
      <c r="Q97" s="64">
        <v>2968.6199999999994</v>
      </c>
      <c r="R97" s="27">
        <v>2968.6199999999994</v>
      </c>
      <c r="S97" s="123">
        <v>44196</v>
      </c>
      <c r="T97" s="26" t="s">
        <v>2</v>
      </c>
    </row>
    <row r="98" spans="1:20" s="1" customFormat="1" ht="12.75">
      <c r="A98" s="42">
        <f t="shared" si="6"/>
        <v>9</v>
      </c>
      <c r="B98" s="53" t="s">
        <v>111</v>
      </c>
      <c r="C98" s="26">
        <v>1958</v>
      </c>
      <c r="D98" s="26">
        <v>1958</v>
      </c>
      <c r="E98" s="26" t="s">
        <v>1</v>
      </c>
      <c r="F98" s="26">
        <v>2</v>
      </c>
      <c r="G98" s="26">
        <v>2</v>
      </c>
      <c r="H98" s="110">
        <v>1097.8699999999999</v>
      </c>
      <c r="I98" s="110">
        <v>675.34</v>
      </c>
      <c r="J98" s="110">
        <v>675.34</v>
      </c>
      <c r="K98" s="42"/>
      <c r="L98" s="41">
        <v>11064574.711400002</v>
      </c>
      <c r="M98" s="27"/>
      <c r="N98" s="27"/>
      <c r="O98" s="27"/>
      <c r="P98" s="27">
        <v>11064574.711400002</v>
      </c>
      <c r="Q98" s="64">
        <v>16383.710000000003</v>
      </c>
      <c r="R98" s="27">
        <v>16383.710000000003</v>
      </c>
      <c r="S98" s="123">
        <v>44196</v>
      </c>
      <c r="T98" s="26" t="s">
        <v>2</v>
      </c>
    </row>
    <row r="99" spans="1:20" s="1" customFormat="1" ht="12.75">
      <c r="A99" s="42">
        <f t="shared" si="6"/>
        <v>10</v>
      </c>
      <c r="B99" s="53" t="s">
        <v>112</v>
      </c>
      <c r="C99" s="26">
        <v>1957</v>
      </c>
      <c r="D99" s="26">
        <v>1957</v>
      </c>
      <c r="E99" s="26" t="s">
        <v>1</v>
      </c>
      <c r="F99" s="26">
        <v>2</v>
      </c>
      <c r="G99" s="26">
        <v>1</v>
      </c>
      <c r="H99" s="110">
        <v>760.8</v>
      </c>
      <c r="I99" s="110">
        <v>691.02</v>
      </c>
      <c r="J99" s="110">
        <v>691.02</v>
      </c>
      <c r="K99" s="42"/>
      <c r="L99" s="41">
        <v>3106293.8345999997</v>
      </c>
      <c r="M99" s="27"/>
      <c r="N99" s="27"/>
      <c r="O99" s="27"/>
      <c r="P99" s="27">
        <v>3106293.8345999997</v>
      </c>
      <c r="Q99" s="64">
        <v>4495.2299999999996</v>
      </c>
      <c r="R99" s="27">
        <v>4495.2299999999996</v>
      </c>
      <c r="S99" s="123">
        <v>44196</v>
      </c>
      <c r="T99" s="26" t="s">
        <v>2</v>
      </c>
    </row>
    <row r="100" spans="1:20" s="1" customFormat="1" ht="12.75">
      <c r="A100" s="42">
        <f t="shared" si="6"/>
        <v>11</v>
      </c>
      <c r="B100" s="53" t="s">
        <v>113</v>
      </c>
      <c r="C100" s="26">
        <v>1955</v>
      </c>
      <c r="D100" s="26">
        <v>1955</v>
      </c>
      <c r="E100" s="26" t="s">
        <v>1</v>
      </c>
      <c r="F100" s="26">
        <v>2</v>
      </c>
      <c r="G100" s="26">
        <v>1</v>
      </c>
      <c r="H100" s="110">
        <v>948.68</v>
      </c>
      <c r="I100" s="110">
        <v>588.34</v>
      </c>
      <c r="J100" s="110">
        <v>588.34</v>
      </c>
      <c r="K100" s="42"/>
      <c r="L100" s="41">
        <v>2644723.6181999999</v>
      </c>
      <c r="M100" s="27"/>
      <c r="N100" s="27"/>
      <c r="O100" s="27"/>
      <c r="P100" s="27">
        <v>2644723.6181999999</v>
      </c>
      <c r="Q100" s="64">
        <v>4495.2299999999996</v>
      </c>
      <c r="R100" s="27">
        <v>4495.2299999999996</v>
      </c>
      <c r="S100" s="123">
        <v>44196</v>
      </c>
      <c r="T100" s="26" t="s">
        <v>2</v>
      </c>
    </row>
    <row r="101" spans="1:20" s="1" customFormat="1" ht="12.75">
      <c r="A101" s="42">
        <f t="shared" si="6"/>
        <v>12</v>
      </c>
      <c r="B101" s="213" t="s">
        <v>114</v>
      </c>
      <c r="C101" s="114">
        <v>1956</v>
      </c>
      <c r="D101" s="114"/>
      <c r="E101" s="114" t="s">
        <v>22</v>
      </c>
      <c r="F101" s="114">
        <v>2</v>
      </c>
      <c r="G101" s="114">
        <v>2</v>
      </c>
      <c r="H101" s="41">
        <v>589.79999999999995</v>
      </c>
      <c r="I101" s="41">
        <v>384.4</v>
      </c>
      <c r="J101" s="41">
        <v>384.4</v>
      </c>
      <c r="K101" s="51">
        <v>16</v>
      </c>
      <c r="L101" s="41">
        <v>6297898.1239999998</v>
      </c>
      <c r="M101" s="27"/>
      <c r="N101" s="27"/>
      <c r="O101" s="27"/>
      <c r="P101" s="27">
        <v>6297898.1239999998</v>
      </c>
      <c r="Q101" s="64">
        <v>16383.710000000001</v>
      </c>
      <c r="R101" s="27">
        <v>16383.710000000001</v>
      </c>
      <c r="S101" s="123">
        <v>44196</v>
      </c>
      <c r="T101" s="26" t="s">
        <v>2</v>
      </c>
    </row>
    <row r="102" spans="1:20" s="1" customFormat="1" ht="12.75">
      <c r="A102" s="42">
        <f t="shared" si="6"/>
        <v>13</v>
      </c>
      <c r="B102" s="213" t="s">
        <v>115</v>
      </c>
      <c r="C102" s="114">
        <v>1957</v>
      </c>
      <c r="D102" s="114"/>
      <c r="E102" s="114" t="s">
        <v>22</v>
      </c>
      <c r="F102" s="114">
        <v>1</v>
      </c>
      <c r="G102" s="114">
        <v>3</v>
      </c>
      <c r="H102" s="41">
        <v>395.2</v>
      </c>
      <c r="I102" s="41">
        <v>199.3</v>
      </c>
      <c r="J102" s="41">
        <v>142.69999999999999</v>
      </c>
      <c r="K102" s="51">
        <v>14</v>
      </c>
      <c r="L102" s="41">
        <v>3265273.4030000004</v>
      </c>
      <c r="M102" s="27"/>
      <c r="N102" s="27"/>
      <c r="O102" s="27"/>
      <c r="P102" s="27">
        <v>3265273.4030000004</v>
      </c>
      <c r="Q102" s="64">
        <v>16383.710000000001</v>
      </c>
      <c r="R102" s="27">
        <v>16383.710000000001</v>
      </c>
      <c r="S102" s="123">
        <v>44196</v>
      </c>
      <c r="T102" s="26" t="s">
        <v>2</v>
      </c>
    </row>
    <row r="103" spans="1:20" s="1" customFormat="1" ht="12.75">
      <c r="A103" s="42">
        <f t="shared" si="6"/>
        <v>14</v>
      </c>
      <c r="B103" s="213" t="s">
        <v>65</v>
      </c>
      <c r="C103" s="114">
        <v>1953</v>
      </c>
      <c r="D103" s="114"/>
      <c r="E103" s="114" t="s">
        <v>22</v>
      </c>
      <c r="F103" s="114">
        <v>2</v>
      </c>
      <c r="G103" s="114">
        <v>2</v>
      </c>
      <c r="H103" s="41">
        <v>478.18</v>
      </c>
      <c r="I103" s="41">
        <v>311.97000000000003</v>
      </c>
      <c r="J103" s="41">
        <v>193.41</v>
      </c>
      <c r="K103" s="51">
        <v>18</v>
      </c>
      <c r="L103" s="41">
        <v>1402376.9031</v>
      </c>
      <c r="M103" s="27"/>
      <c r="N103" s="27"/>
      <c r="O103" s="27"/>
      <c r="P103" s="27">
        <v>1402376.9031</v>
      </c>
      <c r="Q103" s="64">
        <v>4495.2299999999996</v>
      </c>
      <c r="R103" s="27">
        <v>4495.2299999999996</v>
      </c>
      <c r="S103" s="113">
        <v>44196</v>
      </c>
      <c r="T103" s="26" t="s">
        <v>2</v>
      </c>
    </row>
    <row r="104" spans="1:20" s="1" customFormat="1" ht="25.5">
      <c r="A104" s="42">
        <f t="shared" si="6"/>
        <v>15</v>
      </c>
      <c r="B104" s="213" t="s">
        <v>66</v>
      </c>
      <c r="C104" s="114">
        <v>1953</v>
      </c>
      <c r="D104" s="114"/>
      <c r="E104" s="114" t="s">
        <v>22</v>
      </c>
      <c r="F104" s="114">
        <v>2</v>
      </c>
      <c r="G104" s="114">
        <v>2</v>
      </c>
      <c r="H104" s="41">
        <v>488.05</v>
      </c>
      <c r="I104" s="41">
        <v>322.12</v>
      </c>
      <c r="J104" s="41">
        <v>322.12</v>
      </c>
      <c r="K104" s="51">
        <v>24</v>
      </c>
      <c r="L104" s="41">
        <v>1448003.4875999999</v>
      </c>
      <c r="M104" s="27"/>
      <c r="N104" s="27"/>
      <c r="O104" s="27"/>
      <c r="P104" s="27">
        <v>1448003.4875999999</v>
      </c>
      <c r="Q104" s="64">
        <v>4495.2299999999996</v>
      </c>
      <c r="R104" s="27">
        <v>4495.2299999999996</v>
      </c>
      <c r="S104" s="113">
        <v>44196</v>
      </c>
      <c r="T104" s="26" t="s">
        <v>2</v>
      </c>
    </row>
    <row r="105" spans="1:20" s="1" customFormat="1" ht="25.5">
      <c r="A105" s="42">
        <f t="shared" si="6"/>
        <v>16</v>
      </c>
      <c r="B105" s="213" t="s">
        <v>68</v>
      </c>
      <c r="C105" s="114">
        <v>1952</v>
      </c>
      <c r="D105" s="114"/>
      <c r="E105" s="114" t="s">
        <v>22</v>
      </c>
      <c r="F105" s="114">
        <v>2</v>
      </c>
      <c r="G105" s="114">
        <v>2</v>
      </c>
      <c r="H105" s="41">
        <v>487.8</v>
      </c>
      <c r="I105" s="41">
        <v>321.3</v>
      </c>
      <c r="J105" s="41">
        <v>178.7</v>
      </c>
      <c r="K105" s="51">
        <v>29</v>
      </c>
      <c r="L105" s="41">
        <v>1444317.399</v>
      </c>
      <c r="M105" s="27"/>
      <c r="N105" s="27"/>
      <c r="O105" s="27"/>
      <c r="P105" s="27">
        <v>1444317.399</v>
      </c>
      <c r="Q105" s="64">
        <v>4495.2299999999996</v>
      </c>
      <c r="R105" s="27">
        <v>4495.2299999999996</v>
      </c>
      <c r="S105" s="113">
        <v>44196</v>
      </c>
      <c r="T105" s="26" t="s">
        <v>2</v>
      </c>
    </row>
    <row r="106" spans="1:20" s="1" customFormat="1" ht="25.5">
      <c r="A106" s="42">
        <f t="shared" si="6"/>
        <v>17</v>
      </c>
      <c r="B106" s="213" t="s">
        <v>116</v>
      </c>
      <c r="C106" s="114">
        <v>1952</v>
      </c>
      <c r="D106" s="114"/>
      <c r="E106" s="114" t="s">
        <v>22</v>
      </c>
      <c r="F106" s="114">
        <v>2</v>
      </c>
      <c r="G106" s="114">
        <v>2</v>
      </c>
      <c r="H106" s="41">
        <v>491.8</v>
      </c>
      <c r="I106" s="41">
        <v>321.83999999999997</v>
      </c>
      <c r="J106" s="41">
        <v>238.2</v>
      </c>
      <c r="K106" s="51">
        <v>15</v>
      </c>
      <c r="L106" s="41">
        <v>1446744.8231999998</v>
      </c>
      <c r="M106" s="27"/>
      <c r="N106" s="27"/>
      <c r="O106" s="27"/>
      <c r="P106" s="27">
        <v>1446744.8231999998</v>
      </c>
      <c r="Q106" s="64">
        <v>4495.2299999999996</v>
      </c>
      <c r="R106" s="27">
        <v>4495.2299999999996</v>
      </c>
      <c r="S106" s="123">
        <v>44196</v>
      </c>
      <c r="T106" s="26" t="s">
        <v>2</v>
      </c>
    </row>
    <row r="107" spans="1:20" s="1" customFormat="1" ht="25.5">
      <c r="A107" s="42">
        <f t="shared" si="6"/>
        <v>18</v>
      </c>
      <c r="B107" s="213" t="s">
        <v>117</v>
      </c>
      <c r="C107" s="114">
        <v>1952</v>
      </c>
      <c r="D107" s="114"/>
      <c r="E107" s="114" t="s">
        <v>22</v>
      </c>
      <c r="F107" s="114">
        <v>2</v>
      </c>
      <c r="G107" s="114">
        <v>2</v>
      </c>
      <c r="H107" s="41">
        <v>491.23</v>
      </c>
      <c r="I107" s="41">
        <v>321.83999999999997</v>
      </c>
      <c r="J107" s="41">
        <v>185.43</v>
      </c>
      <c r="K107" s="51">
        <v>10</v>
      </c>
      <c r="L107" s="41">
        <v>6719678.0495999996</v>
      </c>
      <c r="M107" s="27"/>
      <c r="N107" s="27"/>
      <c r="O107" s="27"/>
      <c r="P107" s="27">
        <v>6719678.0495999996</v>
      </c>
      <c r="Q107" s="64">
        <v>20878.939999999999</v>
      </c>
      <c r="R107" s="27">
        <v>20878.939999999999</v>
      </c>
      <c r="S107" s="123">
        <v>44196</v>
      </c>
      <c r="T107" s="26" t="s">
        <v>2</v>
      </c>
    </row>
    <row r="108" spans="1:20" s="1" customFormat="1" ht="25.5">
      <c r="A108" s="42">
        <f t="shared" si="6"/>
        <v>19</v>
      </c>
      <c r="B108" s="213" t="s">
        <v>118</v>
      </c>
      <c r="C108" s="114">
        <v>1953</v>
      </c>
      <c r="D108" s="114"/>
      <c r="E108" s="114" t="s">
        <v>22</v>
      </c>
      <c r="F108" s="114">
        <v>2</v>
      </c>
      <c r="G108" s="114">
        <v>2</v>
      </c>
      <c r="H108" s="41">
        <v>485.29</v>
      </c>
      <c r="I108" s="41">
        <v>317.49</v>
      </c>
      <c r="J108" s="41">
        <v>241.4</v>
      </c>
      <c r="K108" s="51">
        <v>18</v>
      </c>
      <c r="L108" s="41">
        <v>1427190.5726999999</v>
      </c>
      <c r="M108" s="27"/>
      <c r="N108" s="27"/>
      <c r="O108" s="27"/>
      <c r="P108" s="27">
        <v>1427190.5726999999</v>
      </c>
      <c r="Q108" s="64">
        <v>4495.2299999999996</v>
      </c>
      <c r="R108" s="27">
        <v>4495.2299999999996</v>
      </c>
      <c r="S108" s="123">
        <v>44196</v>
      </c>
      <c r="T108" s="26" t="s">
        <v>2</v>
      </c>
    </row>
    <row r="109" spans="1:20" s="1" customFormat="1" ht="12.75">
      <c r="A109" s="42">
        <f t="shared" si="6"/>
        <v>20</v>
      </c>
      <c r="B109" s="214" t="s">
        <v>119</v>
      </c>
      <c r="C109" s="26">
        <v>1953</v>
      </c>
      <c r="D109" s="26"/>
      <c r="E109" s="142" t="s">
        <v>120</v>
      </c>
      <c r="F109" s="26">
        <v>2</v>
      </c>
      <c r="G109" s="26">
        <v>2</v>
      </c>
      <c r="H109" s="152">
        <v>653.24</v>
      </c>
      <c r="I109" s="152">
        <v>653.24</v>
      </c>
      <c r="J109" s="152">
        <v>604.64</v>
      </c>
      <c r="K109" s="153">
        <v>30</v>
      </c>
      <c r="L109" s="41">
        <v>2936464.0451999996</v>
      </c>
      <c r="M109" s="27"/>
      <c r="N109" s="27"/>
      <c r="O109" s="27"/>
      <c r="P109" s="27">
        <v>2936464.0451999996</v>
      </c>
      <c r="Q109" s="64">
        <v>4495.2299999999996</v>
      </c>
      <c r="R109" s="27">
        <v>4495.2299999999996</v>
      </c>
      <c r="S109" s="123">
        <v>44196</v>
      </c>
      <c r="T109" s="26" t="s">
        <v>2</v>
      </c>
    </row>
    <row r="110" spans="1:20" s="1" customFormat="1" ht="12.75">
      <c r="A110" s="42">
        <f t="shared" si="6"/>
        <v>21</v>
      </c>
      <c r="B110" s="214" t="s">
        <v>121</v>
      </c>
      <c r="C110" s="26">
        <v>1953</v>
      </c>
      <c r="D110" s="26"/>
      <c r="E110" s="142" t="s">
        <v>70</v>
      </c>
      <c r="F110" s="26">
        <v>2</v>
      </c>
      <c r="G110" s="26">
        <v>2</v>
      </c>
      <c r="H110" s="152">
        <v>572.70000000000005</v>
      </c>
      <c r="I110" s="152">
        <v>572.70000000000005</v>
      </c>
      <c r="J110" s="152">
        <v>526.9</v>
      </c>
      <c r="K110" s="153">
        <v>32</v>
      </c>
      <c r="L110" s="41">
        <v>11957368.938000001</v>
      </c>
      <c r="M110" s="27"/>
      <c r="N110" s="27"/>
      <c r="O110" s="27"/>
      <c r="P110" s="27">
        <v>11957368.938000001</v>
      </c>
      <c r="Q110" s="64">
        <v>20878.939999999999</v>
      </c>
      <c r="R110" s="27">
        <v>20878.939999999999</v>
      </c>
      <c r="S110" s="123">
        <v>44196</v>
      </c>
      <c r="T110" s="26" t="s">
        <v>2</v>
      </c>
    </row>
    <row r="111" spans="1:20" s="1" customFormat="1" ht="12.75">
      <c r="A111" s="42">
        <f t="shared" si="6"/>
        <v>22</v>
      </c>
      <c r="B111" s="214" t="s">
        <v>122</v>
      </c>
      <c r="C111" s="26">
        <v>1953</v>
      </c>
      <c r="D111" s="26"/>
      <c r="E111" s="142" t="s">
        <v>70</v>
      </c>
      <c r="F111" s="26">
        <v>2</v>
      </c>
      <c r="G111" s="26">
        <v>2</v>
      </c>
      <c r="H111" s="152">
        <v>414.32</v>
      </c>
      <c r="I111" s="152">
        <v>414.32</v>
      </c>
      <c r="J111" s="152">
        <v>376.22</v>
      </c>
      <c r="K111" s="153">
        <v>25</v>
      </c>
      <c r="L111" s="41">
        <v>1862463.6935999999</v>
      </c>
      <c r="M111" s="27"/>
      <c r="N111" s="27"/>
      <c r="O111" s="27"/>
      <c r="P111" s="27">
        <v>1862463.6935999999</v>
      </c>
      <c r="Q111" s="64">
        <v>4495.2299999999996</v>
      </c>
      <c r="R111" s="27">
        <v>4495.2299999999996</v>
      </c>
      <c r="S111" s="123">
        <v>44196</v>
      </c>
      <c r="T111" s="26" t="s">
        <v>2</v>
      </c>
    </row>
    <row r="112" spans="1:20" s="1" customFormat="1" ht="12.75">
      <c r="A112" s="42">
        <f t="shared" si="6"/>
        <v>23</v>
      </c>
      <c r="B112" s="214" t="s">
        <v>123</v>
      </c>
      <c r="C112" s="26">
        <v>1952</v>
      </c>
      <c r="D112" s="26"/>
      <c r="E112" s="142" t="s">
        <v>70</v>
      </c>
      <c r="F112" s="26">
        <v>2</v>
      </c>
      <c r="G112" s="26">
        <v>1</v>
      </c>
      <c r="H112" s="152">
        <v>581.11</v>
      </c>
      <c r="I112" s="152">
        <v>581.11</v>
      </c>
      <c r="J112" s="152">
        <v>533.30999999999995</v>
      </c>
      <c r="K112" s="153">
        <v>25</v>
      </c>
      <c r="L112" s="41">
        <v>9520737.7181000002</v>
      </c>
      <c r="M112" s="27"/>
      <c r="N112" s="27"/>
      <c r="O112" s="27"/>
      <c r="P112" s="27">
        <v>9520737.7181000002</v>
      </c>
      <c r="Q112" s="64">
        <v>16383.71</v>
      </c>
      <c r="R112" s="27">
        <v>16383.71</v>
      </c>
      <c r="S112" s="113">
        <v>44196</v>
      </c>
      <c r="T112" s="26" t="s">
        <v>2</v>
      </c>
    </row>
    <row r="113" spans="1:20" s="1" customFormat="1" ht="12.75">
      <c r="A113" s="42">
        <f t="shared" si="6"/>
        <v>24</v>
      </c>
      <c r="B113" s="214" t="s">
        <v>124</v>
      </c>
      <c r="C113" s="26">
        <v>1952</v>
      </c>
      <c r="D113" s="26"/>
      <c r="E113" s="142" t="s">
        <v>70</v>
      </c>
      <c r="F113" s="26">
        <v>2</v>
      </c>
      <c r="G113" s="26">
        <v>2</v>
      </c>
      <c r="H113" s="152">
        <v>548.1</v>
      </c>
      <c r="I113" s="152">
        <v>548.1</v>
      </c>
      <c r="J113" s="152">
        <v>500.6</v>
      </c>
      <c r="K113" s="153">
        <v>35</v>
      </c>
      <c r="L113" s="41">
        <v>2463835.5630000001</v>
      </c>
      <c r="M113" s="27"/>
      <c r="N113" s="27"/>
      <c r="O113" s="27"/>
      <c r="P113" s="27">
        <v>2463835.5630000001</v>
      </c>
      <c r="Q113" s="64">
        <v>4495.2299999999996</v>
      </c>
      <c r="R113" s="27">
        <v>4495.2299999999996</v>
      </c>
      <c r="S113" s="113">
        <v>44196</v>
      </c>
      <c r="T113" s="26" t="s">
        <v>2</v>
      </c>
    </row>
    <row r="114" spans="1:20" s="1" customFormat="1" ht="25.5">
      <c r="A114" s="42">
        <f t="shared" si="6"/>
        <v>25</v>
      </c>
      <c r="B114" s="214" t="s">
        <v>125</v>
      </c>
      <c r="C114" s="26">
        <v>1975</v>
      </c>
      <c r="D114" s="26"/>
      <c r="E114" s="26" t="s">
        <v>1</v>
      </c>
      <c r="F114" s="26">
        <v>2</v>
      </c>
      <c r="G114" s="26">
        <v>2</v>
      </c>
      <c r="H114" s="152">
        <v>1000.9</v>
      </c>
      <c r="I114" s="152">
        <v>1000.9</v>
      </c>
      <c r="J114" s="152">
        <v>915.1</v>
      </c>
      <c r="K114" s="153">
        <v>47</v>
      </c>
      <c r="L114" s="41">
        <v>16398455.339</v>
      </c>
      <c r="M114" s="27"/>
      <c r="N114" s="27"/>
      <c r="O114" s="27"/>
      <c r="P114" s="27">
        <v>16398455.339</v>
      </c>
      <c r="Q114" s="64">
        <v>16383.710000000001</v>
      </c>
      <c r="R114" s="27">
        <v>16383.710000000001</v>
      </c>
      <c r="S114" s="113">
        <v>44196</v>
      </c>
      <c r="T114" s="26" t="s">
        <v>2</v>
      </c>
    </row>
    <row r="115" spans="1:20" s="1" customFormat="1" ht="12.75">
      <c r="A115" s="42">
        <f t="shared" si="6"/>
        <v>26</v>
      </c>
      <c r="B115" s="214" t="s">
        <v>126</v>
      </c>
      <c r="C115" s="114">
        <v>1950</v>
      </c>
      <c r="D115" s="114"/>
      <c r="E115" s="142" t="s">
        <v>70</v>
      </c>
      <c r="F115" s="114">
        <v>2</v>
      </c>
      <c r="G115" s="114">
        <v>1</v>
      </c>
      <c r="H115" s="152">
        <v>370.7</v>
      </c>
      <c r="I115" s="152">
        <v>344.1</v>
      </c>
      <c r="J115" s="152">
        <v>321</v>
      </c>
      <c r="K115" s="107">
        <v>19</v>
      </c>
      <c r="L115" s="41">
        <v>5637634.6110000005</v>
      </c>
      <c r="M115" s="27"/>
      <c r="N115" s="27"/>
      <c r="O115" s="27"/>
      <c r="P115" s="27">
        <v>5637634.6110000005</v>
      </c>
      <c r="Q115" s="64">
        <v>16383.710000000001</v>
      </c>
      <c r="R115" s="27">
        <v>16383.710000000001</v>
      </c>
      <c r="S115" s="123">
        <v>44196</v>
      </c>
      <c r="T115" s="26" t="s">
        <v>2</v>
      </c>
    </row>
    <row r="116" spans="1:20" s="1" customFormat="1" ht="12.75">
      <c r="A116" s="42">
        <f t="shared" si="6"/>
        <v>27</v>
      </c>
      <c r="B116" s="214" t="s">
        <v>127</v>
      </c>
      <c r="C116" s="26">
        <v>1950</v>
      </c>
      <c r="D116" s="26"/>
      <c r="E116" s="142" t="s">
        <v>70</v>
      </c>
      <c r="F116" s="26">
        <v>2</v>
      </c>
      <c r="G116" s="26">
        <v>1</v>
      </c>
      <c r="H116" s="152">
        <v>365.9</v>
      </c>
      <c r="I116" s="152">
        <v>365.9</v>
      </c>
      <c r="J116" s="152">
        <v>339.1</v>
      </c>
      <c r="K116" s="153">
        <v>23</v>
      </c>
      <c r="L116" s="41">
        <v>7639604.1459999997</v>
      </c>
      <c r="M116" s="27"/>
      <c r="N116" s="27"/>
      <c r="O116" s="27"/>
      <c r="P116" s="27">
        <v>7639604.1459999997</v>
      </c>
      <c r="Q116" s="64">
        <v>20878.940000000002</v>
      </c>
      <c r="R116" s="27">
        <v>20878.940000000002</v>
      </c>
      <c r="S116" s="123">
        <v>44196</v>
      </c>
      <c r="T116" s="26" t="s">
        <v>2</v>
      </c>
    </row>
    <row r="117" spans="1:20" s="1" customFormat="1" ht="25.5">
      <c r="A117" s="42">
        <f t="shared" si="6"/>
        <v>28</v>
      </c>
      <c r="B117" s="55" t="s">
        <v>74</v>
      </c>
      <c r="C117" s="26">
        <v>1959</v>
      </c>
      <c r="D117" s="26"/>
      <c r="E117" s="26" t="s">
        <v>1</v>
      </c>
      <c r="F117" s="26">
        <v>2</v>
      </c>
      <c r="G117" s="26">
        <v>3</v>
      </c>
      <c r="H117" s="41">
        <v>456.6</v>
      </c>
      <c r="I117" s="41">
        <v>304.3</v>
      </c>
      <c r="J117" s="41">
        <v>225.8</v>
      </c>
      <c r="K117" s="42">
        <v>28</v>
      </c>
      <c r="L117" s="41">
        <v>903351.06599999999</v>
      </c>
      <c r="M117" s="27"/>
      <c r="N117" s="27"/>
      <c r="O117" s="27"/>
      <c r="P117" s="27">
        <v>903351.06599999999</v>
      </c>
      <c r="Q117" s="64">
        <v>2968.62</v>
      </c>
      <c r="R117" s="27">
        <v>2968.62</v>
      </c>
      <c r="S117" s="123">
        <v>44196</v>
      </c>
      <c r="T117" s="26" t="s">
        <v>2</v>
      </c>
    </row>
    <row r="118" spans="1:20" s="1" customFormat="1" ht="12.75">
      <c r="A118" s="42">
        <f t="shared" si="6"/>
        <v>29</v>
      </c>
      <c r="B118" s="55" t="s">
        <v>128</v>
      </c>
      <c r="C118" s="26">
        <v>1983</v>
      </c>
      <c r="D118" s="26"/>
      <c r="E118" s="142" t="s">
        <v>76</v>
      </c>
      <c r="F118" s="26">
        <v>2</v>
      </c>
      <c r="G118" s="26">
        <v>4</v>
      </c>
      <c r="H118" s="41">
        <v>1203.3</v>
      </c>
      <c r="I118" s="41">
        <v>1066</v>
      </c>
      <c r="J118" s="41">
        <v>976.9</v>
      </c>
      <c r="K118" s="42">
        <v>64</v>
      </c>
      <c r="L118" s="41">
        <v>4495023.5200000005</v>
      </c>
      <c r="M118" s="27"/>
      <c r="N118" s="27"/>
      <c r="O118" s="27"/>
      <c r="P118" s="27">
        <v>4495023.5200000005</v>
      </c>
      <c r="Q118" s="64">
        <v>4216.72</v>
      </c>
      <c r="R118" s="27">
        <v>4216.72</v>
      </c>
      <c r="S118" s="123">
        <v>44196</v>
      </c>
      <c r="T118" s="26" t="s">
        <v>2</v>
      </c>
    </row>
    <row r="119" spans="1:20" s="1" customFormat="1" ht="15" customHeight="1">
      <c r="A119" s="42">
        <f t="shared" si="6"/>
        <v>30</v>
      </c>
      <c r="B119" s="56" t="s">
        <v>21</v>
      </c>
      <c r="C119" s="29">
        <v>1950</v>
      </c>
      <c r="D119" s="29"/>
      <c r="E119" s="30" t="s">
        <v>22</v>
      </c>
      <c r="F119" s="29">
        <v>2</v>
      </c>
      <c r="G119" s="29">
        <v>1</v>
      </c>
      <c r="H119" s="30">
        <v>347</v>
      </c>
      <c r="I119" s="30">
        <v>213.2</v>
      </c>
      <c r="J119" s="30">
        <f>213.2-52.4-54-38.7</f>
        <v>68.09999999999998</v>
      </c>
      <c r="K119" s="29">
        <v>71</v>
      </c>
      <c r="L119" s="41">
        <v>663521.03999999992</v>
      </c>
      <c r="M119" s="27"/>
      <c r="N119" s="27"/>
      <c r="O119" s="27"/>
      <c r="P119" s="27">
        <v>663521.03999999992</v>
      </c>
      <c r="Q119" s="64">
        <v>3112.2</v>
      </c>
      <c r="R119" s="27">
        <v>3112.2</v>
      </c>
      <c r="S119" s="123">
        <v>44196</v>
      </c>
      <c r="T119" s="26" t="s">
        <v>2</v>
      </c>
    </row>
    <row r="120" spans="1:20" s="1" customFormat="1" ht="12.75">
      <c r="A120" s="42">
        <f t="shared" si="6"/>
        <v>31</v>
      </c>
      <c r="B120" s="55" t="s">
        <v>80</v>
      </c>
      <c r="C120" s="26">
        <v>1987</v>
      </c>
      <c r="D120" s="26"/>
      <c r="E120" s="26" t="s">
        <v>22</v>
      </c>
      <c r="F120" s="26">
        <v>2</v>
      </c>
      <c r="G120" s="26">
        <v>1</v>
      </c>
      <c r="H120" s="41">
        <v>313</v>
      </c>
      <c r="I120" s="41">
        <v>290</v>
      </c>
      <c r="J120" s="41">
        <v>246.4</v>
      </c>
      <c r="K120" s="42">
        <v>19</v>
      </c>
      <c r="L120" s="41">
        <v>860899.79999999993</v>
      </c>
      <c r="M120" s="27"/>
      <c r="N120" s="27"/>
      <c r="O120" s="27"/>
      <c r="P120" s="27">
        <v>860899.79999999993</v>
      </c>
      <c r="Q120" s="64">
        <v>2968.62</v>
      </c>
      <c r="R120" s="27">
        <v>2968.62</v>
      </c>
      <c r="S120" s="123">
        <v>44196</v>
      </c>
      <c r="T120" s="26" t="s">
        <v>2</v>
      </c>
    </row>
    <row r="121" spans="1:20" s="1" customFormat="1" ht="25.5">
      <c r="A121" s="42">
        <f t="shared" si="6"/>
        <v>32</v>
      </c>
      <c r="B121" s="57" t="s">
        <v>129</v>
      </c>
      <c r="C121" s="154">
        <v>1982</v>
      </c>
      <c r="D121" s="26">
        <v>2009</v>
      </c>
      <c r="E121" s="142" t="s">
        <v>76</v>
      </c>
      <c r="F121" s="26">
        <v>5</v>
      </c>
      <c r="G121" s="26">
        <v>4</v>
      </c>
      <c r="H121" s="41">
        <v>2626</v>
      </c>
      <c r="I121" s="41">
        <v>2626</v>
      </c>
      <c r="J121" s="41">
        <v>1712.6</v>
      </c>
      <c r="K121" s="42">
        <v>142</v>
      </c>
      <c r="L121" s="41">
        <v>2589419.8200000003</v>
      </c>
      <c r="M121" s="27"/>
      <c r="N121" s="27"/>
      <c r="O121" s="27"/>
      <c r="P121" s="27">
        <v>2589419.8200000003</v>
      </c>
      <c r="Q121" s="64">
        <v>986.07000000000016</v>
      </c>
      <c r="R121" s="27">
        <v>986.07000000000016</v>
      </c>
      <c r="S121" s="113">
        <v>44196</v>
      </c>
      <c r="T121" s="26" t="s">
        <v>2</v>
      </c>
    </row>
    <row r="122" spans="1:20" s="1" customFormat="1" ht="25.5">
      <c r="A122" s="42">
        <f t="shared" si="6"/>
        <v>33</v>
      </c>
      <c r="B122" s="55" t="s">
        <v>83</v>
      </c>
      <c r="C122" s="26">
        <v>1966</v>
      </c>
      <c r="D122" s="26">
        <v>2013</v>
      </c>
      <c r="E122" s="26" t="s">
        <v>1</v>
      </c>
      <c r="F122" s="26">
        <v>2</v>
      </c>
      <c r="G122" s="26">
        <v>2</v>
      </c>
      <c r="H122" s="41">
        <v>442.8</v>
      </c>
      <c r="I122" s="41">
        <v>442.8</v>
      </c>
      <c r="J122" s="41">
        <v>275.89999999999998</v>
      </c>
      <c r="K122" s="42">
        <v>36</v>
      </c>
      <c r="L122" s="41">
        <v>1314504.936</v>
      </c>
      <c r="M122" s="27"/>
      <c r="N122" s="27"/>
      <c r="O122" s="27"/>
      <c r="P122" s="27">
        <v>1314504.936</v>
      </c>
      <c r="Q122" s="64">
        <v>2968.62</v>
      </c>
      <c r="R122" s="27">
        <v>2968.62</v>
      </c>
      <c r="S122" s="113">
        <v>44196</v>
      </c>
      <c r="T122" s="26" t="s">
        <v>2</v>
      </c>
    </row>
    <row r="123" spans="1:20" s="1" customFormat="1" ht="12.75">
      <c r="A123" s="42">
        <f t="shared" si="6"/>
        <v>34</v>
      </c>
      <c r="B123" s="58" t="s">
        <v>130</v>
      </c>
      <c r="C123" s="151">
        <v>1976</v>
      </c>
      <c r="D123" s="151">
        <v>2010</v>
      </c>
      <c r="E123" s="26" t="s">
        <v>1</v>
      </c>
      <c r="F123" s="151">
        <v>5</v>
      </c>
      <c r="G123" s="151">
        <v>4</v>
      </c>
      <c r="H123" s="110">
        <v>3670.99</v>
      </c>
      <c r="I123" s="110">
        <v>3353.61</v>
      </c>
      <c r="J123" s="110">
        <v>3353.61</v>
      </c>
      <c r="K123" s="151">
        <v>132</v>
      </c>
      <c r="L123" s="41">
        <v>7375493.8646999998</v>
      </c>
      <c r="M123" s="27"/>
      <c r="N123" s="27"/>
      <c r="O123" s="27"/>
      <c r="P123" s="27">
        <v>7375493.8646999998</v>
      </c>
      <c r="Q123" s="64">
        <v>2199.27</v>
      </c>
      <c r="R123" s="27">
        <v>2199.27</v>
      </c>
      <c r="S123" s="113">
        <v>44196</v>
      </c>
      <c r="T123" s="26" t="s">
        <v>24</v>
      </c>
    </row>
    <row r="124" spans="1:20" s="1" customFormat="1" ht="12.75">
      <c r="A124" s="42">
        <f t="shared" si="6"/>
        <v>35</v>
      </c>
      <c r="B124" s="58" t="s">
        <v>131</v>
      </c>
      <c r="C124" s="151">
        <v>1982</v>
      </c>
      <c r="D124" s="151">
        <v>1982</v>
      </c>
      <c r="E124" s="26" t="s">
        <v>1</v>
      </c>
      <c r="F124" s="151">
        <v>5</v>
      </c>
      <c r="G124" s="151">
        <v>6</v>
      </c>
      <c r="H124" s="110">
        <v>5419.2</v>
      </c>
      <c r="I124" s="110">
        <v>4073.2</v>
      </c>
      <c r="J124" s="110">
        <v>4073.2</v>
      </c>
      <c r="K124" s="151">
        <v>195</v>
      </c>
      <c r="L124" s="41">
        <v>5688183.068</v>
      </c>
      <c r="M124" s="27"/>
      <c r="N124" s="27"/>
      <c r="O124" s="27"/>
      <c r="P124" s="27">
        <v>5688183.068</v>
      </c>
      <c r="Q124" s="64">
        <v>1396.49</v>
      </c>
      <c r="R124" s="27">
        <v>1396.49</v>
      </c>
      <c r="S124" s="123">
        <v>44196</v>
      </c>
      <c r="T124" s="26" t="s">
        <v>24</v>
      </c>
    </row>
    <row r="125" spans="1:20" s="1" customFormat="1" ht="12.75">
      <c r="A125" s="42">
        <f t="shared" si="6"/>
        <v>36</v>
      </c>
      <c r="B125" s="58" t="s">
        <v>132</v>
      </c>
      <c r="C125" s="151">
        <v>1974</v>
      </c>
      <c r="D125" s="151">
        <v>1974</v>
      </c>
      <c r="E125" s="26" t="s">
        <v>1</v>
      </c>
      <c r="F125" s="151">
        <v>5</v>
      </c>
      <c r="G125" s="151">
        <v>6</v>
      </c>
      <c r="H125" s="110">
        <v>5825.19</v>
      </c>
      <c r="I125" s="110">
        <v>4479.62</v>
      </c>
      <c r="J125" s="110">
        <v>4479.62</v>
      </c>
      <c r="K125" s="151">
        <v>181</v>
      </c>
      <c r="L125" s="41">
        <v>9851893.8773999996</v>
      </c>
      <c r="M125" s="27"/>
      <c r="N125" s="27"/>
      <c r="O125" s="27"/>
      <c r="P125" s="27">
        <v>9851893.8773999996</v>
      </c>
      <c r="Q125" s="64">
        <v>2199.27</v>
      </c>
      <c r="R125" s="27">
        <v>2199.27</v>
      </c>
      <c r="S125" s="123">
        <v>44196</v>
      </c>
      <c r="T125" s="26" t="s">
        <v>24</v>
      </c>
    </row>
    <row r="126" spans="1:20" s="1" customFormat="1" ht="12.75">
      <c r="A126" s="42">
        <f t="shared" si="6"/>
        <v>37</v>
      </c>
      <c r="B126" s="58" t="s">
        <v>133</v>
      </c>
      <c r="C126" s="151">
        <v>1973</v>
      </c>
      <c r="D126" s="151">
        <v>1973</v>
      </c>
      <c r="E126" s="26" t="s">
        <v>1</v>
      </c>
      <c r="F126" s="151">
        <v>5</v>
      </c>
      <c r="G126" s="151">
        <v>6</v>
      </c>
      <c r="H126" s="110">
        <v>5853.06</v>
      </c>
      <c r="I126" s="110">
        <v>4485.8599999999997</v>
      </c>
      <c r="J126" s="110">
        <v>4485.8599999999997</v>
      </c>
      <c r="K126" s="151">
        <v>190</v>
      </c>
      <c r="L126" s="41">
        <v>9865617.3221999984</v>
      </c>
      <c r="M126" s="27"/>
      <c r="N126" s="27"/>
      <c r="O126" s="27"/>
      <c r="P126" s="27">
        <v>9865617.3221999984</v>
      </c>
      <c r="Q126" s="64">
        <v>2199.27</v>
      </c>
      <c r="R126" s="27">
        <v>2199.27</v>
      </c>
      <c r="S126" s="123">
        <v>44196</v>
      </c>
      <c r="T126" s="26" t="s">
        <v>24</v>
      </c>
    </row>
    <row r="127" spans="1:20" s="1" customFormat="1" ht="12.75">
      <c r="A127" s="42">
        <f t="shared" si="6"/>
        <v>38</v>
      </c>
      <c r="B127" s="58" t="s">
        <v>134</v>
      </c>
      <c r="C127" s="151">
        <v>1982</v>
      </c>
      <c r="D127" s="151">
        <v>1982</v>
      </c>
      <c r="E127" s="142" t="s">
        <v>76</v>
      </c>
      <c r="F127" s="151">
        <v>5</v>
      </c>
      <c r="G127" s="151">
        <v>6</v>
      </c>
      <c r="H127" s="110">
        <v>5255.8</v>
      </c>
      <c r="I127" s="110">
        <v>3889.6</v>
      </c>
      <c r="J127" s="110">
        <v>3889.6</v>
      </c>
      <c r="K127" s="151">
        <v>188</v>
      </c>
      <c r="L127" s="41">
        <v>5431787.5039999997</v>
      </c>
      <c r="M127" s="27"/>
      <c r="N127" s="27"/>
      <c r="O127" s="27"/>
      <c r="P127" s="27">
        <v>5431787.5039999997</v>
      </c>
      <c r="Q127" s="64">
        <v>1396.49</v>
      </c>
      <c r="R127" s="27">
        <v>1396.49</v>
      </c>
      <c r="S127" s="123">
        <v>44196</v>
      </c>
      <c r="T127" s="26" t="s">
        <v>24</v>
      </c>
    </row>
    <row r="128" spans="1:20" s="1" customFormat="1" ht="12.75">
      <c r="A128" s="42">
        <f t="shared" si="6"/>
        <v>39</v>
      </c>
      <c r="B128" s="58" t="s">
        <v>135</v>
      </c>
      <c r="C128" s="151">
        <v>1976</v>
      </c>
      <c r="D128" s="151">
        <v>1976</v>
      </c>
      <c r="E128" s="142" t="s">
        <v>76</v>
      </c>
      <c r="F128" s="151">
        <v>5</v>
      </c>
      <c r="G128" s="151">
        <v>4</v>
      </c>
      <c r="H128" s="110">
        <v>3369.8</v>
      </c>
      <c r="I128" s="110">
        <v>2509.6999999999998</v>
      </c>
      <c r="J128" s="110">
        <v>2509.6999999999998</v>
      </c>
      <c r="K128" s="151">
        <v>111</v>
      </c>
      <c r="L128" s="41">
        <v>5519507.9189999998</v>
      </c>
      <c r="M128" s="27"/>
      <c r="N128" s="27"/>
      <c r="O128" s="27"/>
      <c r="P128" s="27">
        <v>5519507.9189999998</v>
      </c>
      <c r="Q128" s="64">
        <v>2199.27</v>
      </c>
      <c r="R128" s="27">
        <v>2199.27</v>
      </c>
      <c r="S128" s="123">
        <v>44196</v>
      </c>
      <c r="T128" s="26" t="s">
        <v>24</v>
      </c>
    </row>
    <row r="129" spans="1:20" s="1" customFormat="1" ht="12.75">
      <c r="A129" s="42">
        <f t="shared" si="6"/>
        <v>40</v>
      </c>
      <c r="B129" s="58" t="s">
        <v>136</v>
      </c>
      <c r="C129" s="151">
        <v>1980</v>
      </c>
      <c r="D129" s="151">
        <v>1980</v>
      </c>
      <c r="E129" s="142" t="s">
        <v>76</v>
      </c>
      <c r="F129" s="151">
        <v>5</v>
      </c>
      <c r="G129" s="151">
        <v>6</v>
      </c>
      <c r="H129" s="110">
        <v>5725.3</v>
      </c>
      <c r="I129" s="110">
        <v>3932</v>
      </c>
      <c r="J129" s="110">
        <v>3932</v>
      </c>
      <c r="K129" s="151">
        <v>189</v>
      </c>
      <c r="L129" s="41">
        <v>8647529.6400000006</v>
      </c>
      <c r="M129" s="27"/>
      <c r="N129" s="27"/>
      <c r="O129" s="27"/>
      <c r="P129" s="27">
        <v>8647529.6400000006</v>
      </c>
      <c r="Q129" s="64">
        <v>2199.27</v>
      </c>
      <c r="R129" s="27">
        <v>2199.27</v>
      </c>
      <c r="S129" s="123">
        <v>44196</v>
      </c>
      <c r="T129" s="26" t="s">
        <v>24</v>
      </c>
    </row>
    <row r="130" spans="1:20" s="1" customFormat="1" ht="12.75">
      <c r="A130" s="42">
        <f t="shared" si="6"/>
        <v>41</v>
      </c>
      <c r="B130" s="58" t="s">
        <v>137</v>
      </c>
      <c r="C130" s="151">
        <v>1978</v>
      </c>
      <c r="D130" s="151">
        <v>1978</v>
      </c>
      <c r="E130" s="142" t="s">
        <v>76</v>
      </c>
      <c r="F130" s="151">
        <v>5</v>
      </c>
      <c r="G130" s="151">
        <v>4</v>
      </c>
      <c r="H130" s="110">
        <v>3491.8</v>
      </c>
      <c r="I130" s="110">
        <v>2594.15</v>
      </c>
      <c r="J130" s="110">
        <v>2594.15</v>
      </c>
      <c r="K130" s="151">
        <v>123</v>
      </c>
      <c r="L130" s="41">
        <v>6929649.1290000007</v>
      </c>
      <c r="M130" s="27"/>
      <c r="N130" s="27"/>
      <c r="O130" s="27"/>
      <c r="P130" s="27">
        <v>6929649.1290000007</v>
      </c>
      <c r="Q130" s="64">
        <v>2671.26</v>
      </c>
      <c r="R130" s="27">
        <v>2671.26</v>
      </c>
      <c r="S130" s="113">
        <v>44196</v>
      </c>
      <c r="T130" s="26" t="s">
        <v>24</v>
      </c>
    </row>
    <row r="131" spans="1:20" s="1" customFormat="1" ht="12.75">
      <c r="A131" s="42">
        <f t="shared" si="6"/>
        <v>42</v>
      </c>
      <c r="B131" s="58" t="s">
        <v>138</v>
      </c>
      <c r="C131" s="151">
        <v>1979</v>
      </c>
      <c r="D131" s="151">
        <v>1979</v>
      </c>
      <c r="E131" s="142" t="s">
        <v>76</v>
      </c>
      <c r="F131" s="151">
        <v>5</v>
      </c>
      <c r="G131" s="151">
        <v>4</v>
      </c>
      <c r="H131" s="110">
        <v>3504.2</v>
      </c>
      <c r="I131" s="110">
        <v>2627</v>
      </c>
      <c r="J131" s="110">
        <v>2627</v>
      </c>
      <c r="K131" s="151">
        <v>137</v>
      </c>
      <c r="L131" s="41">
        <v>930614.75</v>
      </c>
      <c r="M131" s="27"/>
      <c r="N131" s="27"/>
      <c r="O131" s="27"/>
      <c r="P131" s="27">
        <v>930614.75</v>
      </c>
      <c r="Q131" s="64">
        <v>354.25</v>
      </c>
      <c r="R131" s="27">
        <v>354.25</v>
      </c>
      <c r="S131" s="113">
        <v>44196</v>
      </c>
      <c r="T131" s="26" t="s">
        <v>24</v>
      </c>
    </row>
    <row r="132" spans="1:20" s="1" customFormat="1" ht="12.75">
      <c r="A132" s="42">
        <f t="shared" si="6"/>
        <v>43</v>
      </c>
      <c r="B132" s="59" t="s">
        <v>139</v>
      </c>
      <c r="C132" s="151">
        <v>1941</v>
      </c>
      <c r="D132" s="151">
        <v>1971</v>
      </c>
      <c r="E132" s="26" t="s">
        <v>1</v>
      </c>
      <c r="F132" s="151">
        <v>3</v>
      </c>
      <c r="G132" s="151">
        <v>3</v>
      </c>
      <c r="H132" s="110">
        <v>1691.82</v>
      </c>
      <c r="I132" s="110">
        <v>1018.9</v>
      </c>
      <c r="J132" s="110">
        <v>1018.9</v>
      </c>
      <c r="K132" s="151">
        <v>36</v>
      </c>
      <c r="L132" s="41">
        <v>3024726.9179999996</v>
      </c>
      <c r="M132" s="27"/>
      <c r="N132" s="27"/>
      <c r="O132" s="27"/>
      <c r="P132" s="27">
        <v>3024726.9179999996</v>
      </c>
      <c r="Q132" s="64">
        <v>2968.62</v>
      </c>
      <c r="R132" s="27">
        <v>2968.62</v>
      </c>
      <c r="S132" s="113">
        <v>44196</v>
      </c>
      <c r="T132" s="26" t="s">
        <v>24</v>
      </c>
    </row>
    <row r="133" spans="1:20" s="1" customFormat="1" ht="12.75">
      <c r="A133" s="42">
        <f t="shared" si="6"/>
        <v>44</v>
      </c>
      <c r="B133" s="54" t="s">
        <v>140</v>
      </c>
      <c r="C133" s="114">
        <v>1965</v>
      </c>
      <c r="D133" s="114">
        <v>1965</v>
      </c>
      <c r="E133" s="26" t="s">
        <v>1</v>
      </c>
      <c r="F133" s="114">
        <v>2</v>
      </c>
      <c r="G133" s="114">
        <v>1</v>
      </c>
      <c r="H133" s="110">
        <v>508.1</v>
      </c>
      <c r="I133" s="110">
        <v>446.1</v>
      </c>
      <c r="J133" s="110">
        <v>446.1</v>
      </c>
      <c r="K133" s="51"/>
      <c r="L133" s="41">
        <v>7308773.0310000004</v>
      </c>
      <c r="M133" s="27"/>
      <c r="N133" s="27"/>
      <c r="O133" s="27"/>
      <c r="P133" s="27">
        <v>7308773.0310000004</v>
      </c>
      <c r="Q133" s="64">
        <v>16383.710000000001</v>
      </c>
      <c r="R133" s="27">
        <v>16383.710000000001</v>
      </c>
      <c r="S133" s="123">
        <v>44196</v>
      </c>
      <c r="T133" s="26" t="s">
        <v>24</v>
      </c>
    </row>
    <row r="134" spans="1:20" s="1" customFormat="1" ht="12.75">
      <c r="A134" s="42">
        <f t="shared" si="6"/>
        <v>45</v>
      </c>
      <c r="B134" s="54" t="s">
        <v>103</v>
      </c>
      <c r="C134" s="109">
        <v>1976</v>
      </c>
      <c r="D134" s="109">
        <v>1976</v>
      </c>
      <c r="E134" s="26" t="s">
        <v>1</v>
      </c>
      <c r="F134" s="109">
        <v>2</v>
      </c>
      <c r="G134" s="109">
        <v>3</v>
      </c>
      <c r="H134" s="110">
        <v>1494.4</v>
      </c>
      <c r="I134" s="110">
        <v>915.1</v>
      </c>
      <c r="J134" s="110">
        <v>915.1</v>
      </c>
      <c r="K134" s="109"/>
      <c r="L134" s="41">
        <v>3858720.4720000005</v>
      </c>
      <c r="M134" s="27"/>
      <c r="N134" s="27"/>
      <c r="O134" s="27"/>
      <c r="P134" s="27">
        <v>3858720.4720000005</v>
      </c>
      <c r="Q134" s="27">
        <v>4216.72</v>
      </c>
      <c r="R134" s="27">
        <v>4216.72</v>
      </c>
      <c r="S134" s="123">
        <v>44196</v>
      </c>
      <c r="T134" s="26" t="s">
        <v>24</v>
      </c>
    </row>
  </sheetData>
  <mergeCells count="25">
    <mergeCell ref="N1:Q2"/>
    <mergeCell ref="A3:T3"/>
    <mergeCell ref="A5:T5"/>
    <mergeCell ref="B6:Q6"/>
    <mergeCell ref="S6:T6"/>
    <mergeCell ref="A7:A10"/>
    <mergeCell ref="B7:B10"/>
    <mergeCell ref="C7:D7"/>
    <mergeCell ref="E7:E10"/>
    <mergeCell ref="F7:F10"/>
    <mergeCell ref="G7:G10"/>
    <mergeCell ref="S7:S10"/>
    <mergeCell ref="T7:T10"/>
    <mergeCell ref="C8:C10"/>
    <mergeCell ref="D8:D10"/>
    <mergeCell ref="I8:I9"/>
    <mergeCell ref="J8:J9"/>
    <mergeCell ref="L8:L9"/>
    <mergeCell ref="M8:P8"/>
    <mergeCell ref="H7:H9"/>
    <mergeCell ref="I7:J7"/>
    <mergeCell ref="K7:K9"/>
    <mergeCell ref="L7:P7"/>
    <mergeCell ref="Q7:Q9"/>
    <mergeCell ref="R7:R9"/>
  </mergeCells>
  <pageMargins left="0.11811023622047245" right="0.11811023622047245" top="0.19685039370078741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132"/>
  <sheetViews>
    <sheetView tabSelected="1" topLeftCell="A34" workbookViewId="0">
      <selection activeCell="F51" sqref="F51"/>
    </sheetView>
  </sheetViews>
  <sheetFormatPr defaultRowHeight="18.75" customHeight="1"/>
  <cols>
    <col min="1" max="1" width="4" style="5" customWidth="1"/>
    <col min="2" max="2" width="26.5703125" style="221" customWidth="1"/>
    <col min="3" max="3" width="13.140625" style="5" customWidth="1"/>
    <col min="4" max="4" width="13.28515625" style="5" customWidth="1"/>
    <col min="5" max="5" width="13.7109375" style="5" customWidth="1"/>
    <col min="6" max="6" width="12.28515625" style="5" customWidth="1"/>
    <col min="7" max="7" width="13.42578125" style="5" customWidth="1"/>
    <col min="8" max="8" width="12.28515625" style="5" customWidth="1"/>
    <col min="9" max="9" width="13" style="5" customWidth="1"/>
    <col min="10" max="10" width="6.140625" style="5" customWidth="1"/>
    <col min="11" max="11" width="5.28515625" style="5" customWidth="1"/>
    <col min="12" max="12" width="9" style="5" customWidth="1"/>
    <col min="13" max="13" width="5.7109375" style="5" customWidth="1"/>
    <col min="14" max="14" width="12.5703125" style="5" customWidth="1"/>
    <col min="15" max="15" width="4.42578125" style="5" customWidth="1"/>
    <col min="16" max="16" width="12.28515625" style="5" customWidth="1"/>
    <col min="17" max="17" width="4.7109375" style="5" customWidth="1"/>
    <col min="18" max="18" width="12.5703125" style="5" customWidth="1"/>
    <col min="19" max="19" width="4.42578125" style="5" customWidth="1"/>
    <col min="20" max="20" width="14.85546875" style="5" customWidth="1"/>
    <col min="21" max="22" width="5" style="5" customWidth="1"/>
    <col min="23" max="23" width="12.28515625" style="5" customWidth="1"/>
    <col min="24" max="24" width="7.28515625" style="5" customWidth="1"/>
    <col min="25" max="25" width="7.42578125" style="5" customWidth="1"/>
    <col min="26" max="26" width="7.5703125" style="5" customWidth="1"/>
    <col min="27" max="27" width="6.5703125" style="74" customWidth="1"/>
    <col min="28" max="58" width="9.140625" style="75"/>
    <col min="59" max="16384" width="9.140625" style="5"/>
  </cols>
  <sheetData>
    <row r="2" spans="1:58" s="8" customFormat="1" ht="18.75" customHeight="1">
      <c r="A2" s="31"/>
      <c r="B2" s="217"/>
      <c r="C2" s="33"/>
      <c r="D2" s="196" t="s">
        <v>141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33"/>
      <c r="R2" s="33"/>
      <c r="S2" s="33"/>
      <c r="T2" s="33"/>
      <c r="U2" s="33"/>
      <c r="V2" s="33"/>
      <c r="W2" s="33"/>
      <c r="X2" s="33"/>
      <c r="Y2" s="33"/>
      <c r="Z2" s="33"/>
      <c r="AA2" s="4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</row>
    <row r="3" spans="1:58" s="8" customFormat="1" ht="18.75" customHeight="1">
      <c r="A3" s="31"/>
      <c r="B3" s="217"/>
      <c r="C3" s="33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33"/>
      <c r="R3" s="33"/>
      <c r="S3" s="33"/>
      <c r="T3" s="33"/>
      <c r="U3" s="33"/>
      <c r="V3" s="33"/>
      <c r="W3" s="33"/>
      <c r="X3" s="197" t="s">
        <v>142</v>
      </c>
      <c r="Y3" s="197"/>
      <c r="Z3" s="33"/>
      <c r="AA3" s="4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</row>
    <row r="4" spans="1:58" s="8" customFormat="1" ht="9" customHeight="1">
      <c r="A4" s="31"/>
      <c r="B4" s="217"/>
      <c r="C4" s="33"/>
      <c r="D4" s="33"/>
      <c r="E4" s="33"/>
      <c r="F4" s="33"/>
      <c r="G4" s="33"/>
      <c r="H4" s="33"/>
      <c r="I4" s="33"/>
      <c r="J4" s="35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4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58" s="8" customFormat="1" ht="37.5" customHeight="1">
      <c r="A5" s="198" t="s">
        <v>143</v>
      </c>
      <c r="B5" s="198" t="s">
        <v>31</v>
      </c>
      <c r="C5" s="199" t="s">
        <v>144</v>
      </c>
      <c r="D5" s="202" t="s">
        <v>145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4"/>
      <c r="U5" s="205" t="s">
        <v>146</v>
      </c>
      <c r="V5" s="205"/>
      <c r="W5" s="205"/>
      <c r="X5" s="205"/>
      <c r="Y5" s="205"/>
      <c r="Z5" s="205"/>
      <c r="AA5" s="205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58" s="8" customFormat="1" ht="18.75" customHeight="1">
      <c r="A6" s="198"/>
      <c r="B6" s="198"/>
      <c r="C6" s="200"/>
      <c r="D6" s="205" t="s">
        <v>147</v>
      </c>
      <c r="E6" s="205"/>
      <c r="F6" s="205"/>
      <c r="G6" s="205"/>
      <c r="H6" s="205"/>
      <c r="I6" s="199" t="s">
        <v>148</v>
      </c>
      <c r="J6" s="195" t="s">
        <v>149</v>
      </c>
      <c r="K6" s="195"/>
      <c r="L6" s="199" t="s">
        <v>150</v>
      </c>
      <c r="M6" s="195" t="s">
        <v>151</v>
      </c>
      <c r="N6" s="195"/>
      <c r="O6" s="195" t="s">
        <v>152</v>
      </c>
      <c r="P6" s="195"/>
      <c r="Q6" s="195" t="s">
        <v>153</v>
      </c>
      <c r="R6" s="195"/>
      <c r="S6" s="195" t="s">
        <v>154</v>
      </c>
      <c r="T6" s="195"/>
      <c r="U6" s="195" t="s">
        <v>155</v>
      </c>
      <c r="V6" s="193" t="s">
        <v>156</v>
      </c>
      <c r="W6" s="195" t="s">
        <v>157</v>
      </c>
      <c r="X6" s="193" t="s">
        <v>158</v>
      </c>
      <c r="Y6" s="195" t="s">
        <v>159</v>
      </c>
      <c r="Z6" s="206" t="s">
        <v>160</v>
      </c>
      <c r="AA6" s="195" t="s">
        <v>161</v>
      </c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</row>
    <row r="7" spans="1:58" s="8" customFormat="1" ht="156.75" customHeight="1">
      <c r="A7" s="198"/>
      <c r="B7" s="198"/>
      <c r="C7" s="201"/>
      <c r="D7" s="37" t="s">
        <v>162</v>
      </c>
      <c r="E7" s="37" t="s">
        <v>163</v>
      </c>
      <c r="F7" s="37" t="s">
        <v>164</v>
      </c>
      <c r="G7" s="37" t="s">
        <v>165</v>
      </c>
      <c r="H7" s="37" t="s">
        <v>166</v>
      </c>
      <c r="I7" s="201"/>
      <c r="J7" s="195"/>
      <c r="K7" s="195"/>
      <c r="L7" s="201"/>
      <c r="M7" s="195"/>
      <c r="N7" s="195"/>
      <c r="O7" s="195"/>
      <c r="P7" s="195"/>
      <c r="Q7" s="195"/>
      <c r="R7" s="195"/>
      <c r="S7" s="195"/>
      <c r="T7" s="195"/>
      <c r="U7" s="195"/>
      <c r="V7" s="194"/>
      <c r="W7" s="195"/>
      <c r="X7" s="194"/>
      <c r="Y7" s="195"/>
      <c r="Z7" s="206"/>
      <c r="AA7" s="195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</row>
    <row r="8" spans="1:58" s="8" customFormat="1" ht="18.75" customHeight="1">
      <c r="A8" s="198"/>
      <c r="B8" s="198"/>
      <c r="C8" s="37" t="s">
        <v>55</v>
      </c>
      <c r="D8" s="37" t="s">
        <v>55</v>
      </c>
      <c r="E8" s="37" t="s">
        <v>55</v>
      </c>
      <c r="F8" s="37" t="s">
        <v>55</v>
      </c>
      <c r="G8" s="37" t="s">
        <v>55</v>
      </c>
      <c r="H8" s="37" t="s">
        <v>55</v>
      </c>
      <c r="I8" s="37"/>
      <c r="J8" s="38" t="s">
        <v>167</v>
      </c>
      <c r="K8" s="37" t="s">
        <v>55</v>
      </c>
      <c r="L8" s="37"/>
      <c r="M8" s="37" t="s">
        <v>53</v>
      </c>
      <c r="N8" s="37" t="s">
        <v>55</v>
      </c>
      <c r="O8" s="37" t="s">
        <v>53</v>
      </c>
      <c r="P8" s="37" t="s">
        <v>55</v>
      </c>
      <c r="Q8" s="37" t="s">
        <v>53</v>
      </c>
      <c r="R8" s="37" t="s">
        <v>55</v>
      </c>
      <c r="S8" s="37" t="s">
        <v>168</v>
      </c>
      <c r="T8" s="37" t="s">
        <v>55</v>
      </c>
      <c r="U8" s="37" t="s">
        <v>55</v>
      </c>
      <c r="V8" s="37" t="s">
        <v>55</v>
      </c>
      <c r="W8" s="37" t="s">
        <v>55</v>
      </c>
      <c r="X8" s="37" t="s">
        <v>55</v>
      </c>
      <c r="Y8" s="37" t="s">
        <v>55</v>
      </c>
      <c r="Z8" s="36" t="s">
        <v>55</v>
      </c>
      <c r="AA8" s="37" t="s">
        <v>55</v>
      </c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</row>
    <row r="9" spans="1:58" s="22" customFormat="1" ht="18.75" customHeight="1">
      <c r="A9" s="61">
        <v>1</v>
      </c>
      <c r="B9" s="61">
        <v>2</v>
      </c>
      <c r="C9" s="61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  <c r="I9" s="61">
        <v>9</v>
      </c>
      <c r="J9" s="61">
        <v>10</v>
      </c>
      <c r="K9" s="61">
        <v>11</v>
      </c>
      <c r="L9" s="61">
        <v>12</v>
      </c>
      <c r="M9" s="61">
        <v>13</v>
      </c>
      <c r="N9" s="61">
        <v>14</v>
      </c>
      <c r="O9" s="61">
        <v>15</v>
      </c>
      <c r="P9" s="61">
        <v>16</v>
      </c>
      <c r="Q9" s="61">
        <v>17</v>
      </c>
      <c r="R9" s="61">
        <v>18</v>
      </c>
      <c r="S9" s="61">
        <v>19</v>
      </c>
      <c r="T9" s="61">
        <v>20</v>
      </c>
      <c r="U9" s="61">
        <v>21</v>
      </c>
      <c r="V9" s="61">
        <v>22</v>
      </c>
      <c r="W9" s="61">
        <v>23</v>
      </c>
      <c r="X9" s="61">
        <v>24</v>
      </c>
      <c r="Y9" s="61">
        <v>25</v>
      </c>
      <c r="Z9" s="67">
        <v>26</v>
      </c>
      <c r="AA9" s="38">
        <v>27</v>
      </c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</row>
    <row r="10" spans="1:58" s="82" customFormat="1" ht="18.75" customHeight="1">
      <c r="A10" s="79"/>
      <c r="B10" s="79" t="s">
        <v>183</v>
      </c>
      <c r="C10" s="80">
        <f t="shared" ref="C10:AA10" si="0">C11+C34+C87</f>
        <v>639658255.5848</v>
      </c>
      <c r="D10" s="80">
        <f t="shared" si="0"/>
        <v>34130658.703199998</v>
      </c>
      <c r="E10" s="80">
        <f t="shared" si="0"/>
        <v>153257362.1904</v>
      </c>
      <c r="F10" s="80">
        <f t="shared" si="0"/>
        <v>29895542.567999996</v>
      </c>
      <c r="G10" s="80">
        <f t="shared" si="0"/>
        <v>152639718.6006</v>
      </c>
      <c r="H10" s="80">
        <f t="shared" si="0"/>
        <v>77482405.743000001</v>
      </c>
      <c r="I10" s="80">
        <f t="shared" si="0"/>
        <v>227201.7825</v>
      </c>
      <c r="J10" s="80">
        <f t="shared" si="0"/>
        <v>0</v>
      </c>
      <c r="K10" s="80">
        <f t="shared" si="0"/>
        <v>0</v>
      </c>
      <c r="L10" s="80">
        <f t="shared" si="0"/>
        <v>0</v>
      </c>
      <c r="M10" s="80">
        <f t="shared" si="0"/>
        <v>0</v>
      </c>
      <c r="N10" s="80">
        <f t="shared" si="0"/>
        <v>92866113.541299999</v>
      </c>
      <c r="O10" s="80">
        <f t="shared" si="0"/>
        <v>0</v>
      </c>
      <c r="P10" s="80">
        <f t="shared" si="0"/>
        <v>15659637.8872</v>
      </c>
      <c r="Q10" s="80">
        <f t="shared" si="0"/>
        <v>0</v>
      </c>
      <c r="R10" s="80">
        <f t="shared" si="0"/>
        <v>38656151.838799998</v>
      </c>
      <c r="S10" s="80">
        <f t="shared" si="0"/>
        <v>0</v>
      </c>
      <c r="T10" s="80">
        <f t="shared" si="0"/>
        <v>15755979.026799999</v>
      </c>
      <c r="U10" s="80">
        <f t="shared" si="0"/>
        <v>0</v>
      </c>
      <c r="V10" s="80">
        <f t="shared" si="0"/>
        <v>0</v>
      </c>
      <c r="W10" s="80">
        <f t="shared" si="0"/>
        <v>29087483.703000002</v>
      </c>
      <c r="X10" s="80">
        <f t="shared" si="0"/>
        <v>0</v>
      </c>
      <c r="Y10" s="80">
        <f t="shared" si="0"/>
        <v>0</v>
      </c>
      <c r="Z10" s="80">
        <f t="shared" si="0"/>
        <v>0</v>
      </c>
      <c r="AA10" s="80">
        <f t="shared" si="0"/>
        <v>0</v>
      </c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</row>
    <row r="11" spans="1:58" s="83" customFormat="1" ht="18.75" customHeight="1">
      <c r="B11" s="218" t="s">
        <v>184</v>
      </c>
      <c r="C11" s="84">
        <f>SUM(C12:C33)</f>
        <v>68074709.534700006</v>
      </c>
      <c r="D11" s="84">
        <f t="shared" ref="D11:I11" si="1">SUM(D12:D33)</f>
        <v>3521338.0776</v>
      </c>
      <c r="E11" s="84">
        <f t="shared" si="1"/>
        <v>10402152.581200002</v>
      </c>
      <c r="F11" s="84">
        <f t="shared" si="1"/>
        <v>2964130.2535999999</v>
      </c>
      <c r="G11" s="84">
        <f t="shared" si="1"/>
        <v>9844592.8007999994</v>
      </c>
      <c r="H11" s="84">
        <f t="shared" si="1"/>
        <v>4957374.8738000002</v>
      </c>
      <c r="I11" s="84">
        <f t="shared" si="1"/>
        <v>227201.7825</v>
      </c>
      <c r="J11" s="84">
        <f t="shared" ref="J11" si="2">SUM(J12:J33)</f>
        <v>0</v>
      </c>
      <c r="K11" s="84">
        <f t="shared" ref="K11" si="3">SUM(K12:K33)</f>
        <v>0</v>
      </c>
      <c r="L11" s="84">
        <f t="shared" ref="L11" si="4">SUM(L12:L33)</f>
        <v>0</v>
      </c>
      <c r="M11" s="84">
        <f t="shared" ref="M11" si="5">SUM(M12:M33)</f>
        <v>0</v>
      </c>
      <c r="N11" s="84">
        <f t="shared" ref="N11" si="6">SUM(N12:N33)</f>
        <v>13153874.467599999</v>
      </c>
      <c r="O11" s="84">
        <f t="shared" ref="O11" si="7">SUM(O12:O33)</f>
        <v>0</v>
      </c>
      <c r="P11" s="84">
        <f t="shared" ref="P11" si="8">SUM(P12:P33)</f>
        <v>3336765.77</v>
      </c>
      <c r="Q11" s="84">
        <f t="shared" ref="Q11" si="9">SUM(Q12:Q33)</f>
        <v>0</v>
      </c>
      <c r="R11" s="84">
        <f t="shared" ref="R11" si="10">SUM(R12:R33)</f>
        <v>9288029.9868000001</v>
      </c>
      <c r="S11" s="84">
        <f t="shared" ref="S11" si="11">SUM(S12:S33)</f>
        <v>0</v>
      </c>
      <c r="T11" s="84">
        <f t="shared" ref="T11" si="12">SUM(T12:T33)</f>
        <v>10379248.9408</v>
      </c>
      <c r="U11" s="84">
        <f t="shared" ref="U11" si="13">SUM(U12:U33)</f>
        <v>0</v>
      </c>
      <c r="V11" s="84">
        <f t="shared" ref="V11" si="14">SUM(V12:V33)</f>
        <v>0</v>
      </c>
      <c r="W11" s="84">
        <f t="shared" ref="W11" si="15">SUM(W12:W33)</f>
        <v>0</v>
      </c>
      <c r="X11" s="84">
        <f t="shared" ref="X11" si="16">SUM(X12:X33)</f>
        <v>0</v>
      </c>
      <c r="Y11" s="84">
        <f t="shared" ref="Y11" si="17">SUM(Y12:Y33)</f>
        <v>0</v>
      </c>
      <c r="Z11" s="85">
        <f t="shared" ref="Z11" si="18">SUM(Z12:Z33)</f>
        <v>0</v>
      </c>
      <c r="AA11" s="84">
        <f t="shared" ref="AA11" si="19">SUM(AA12:AA33)</f>
        <v>0</v>
      </c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s="8" customFormat="1" ht="18.75" customHeight="1">
      <c r="A12" s="62">
        <v>1</v>
      </c>
      <c r="B12" s="63" t="s">
        <v>0</v>
      </c>
      <c r="C12" s="64">
        <v>5447.625</v>
      </c>
      <c r="D12" s="65"/>
      <c r="E12" s="64"/>
      <c r="F12" s="65"/>
      <c r="G12" s="64"/>
      <c r="H12" s="65"/>
      <c r="I12" s="64">
        <v>5447.625</v>
      </c>
      <c r="J12" s="66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8"/>
      <c r="AA12" s="27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</row>
    <row r="13" spans="1:58" s="8" customFormat="1" ht="18.75" customHeight="1">
      <c r="A13" s="39"/>
      <c r="B13" s="40" t="s">
        <v>3</v>
      </c>
      <c r="C13" s="27">
        <v>12922.363500000001</v>
      </c>
      <c r="D13" s="41"/>
      <c r="E13" s="27"/>
      <c r="F13" s="41"/>
      <c r="G13" s="27"/>
      <c r="H13" s="41"/>
      <c r="I13" s="27">
        <v>12922.363500000001</v>
      </c>
      <c r="J13" s="4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69"/>
      <c r="AA13" s="27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</row>
    <row r="14" spans="1:58" s="8" customFormat="1" ht="18.75" customHeight="1">
      <c r="A14" s="39"/>
      <c r="B14" s="40" t="s">
        <v>5</v>
      </c>
      <c r="C14" s="27">
        <v>12872.514000000001</v>
      </c>
      <c r="D14" s="41"/>
      <c r="E14" s="27"/>
      <c r="F14" s="41"/>
      <c r="G14" s="27"/>
      <c r="H14" s="41"/>
      <c r="I14" s="27">
        <v>12872.514000000001</v>
      </c>
      <c r="J14" s="42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69"/>
      <c r="AA14" s="27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</row>
    <row r="15" spans="1:58" s="8" customFormat="1" ht="18.75" customHeight="1">
      <c r="A15" s="43"/>
      <c r="B15" s="44" t="s">
        <v>6</v>
      </c>
      <c r="C15" s="27">
        <v>11537.025000000001</v>
      </c>
      <c r="D15" s="41"/>
      <c r="E15" s="27"/>
      <c r="F15" s="41"/>
      <c r="G15" s="27"/>
      <c r="H15" s="41"/>
      <c r="I15" s="27">
        <v>11537.025000000001</v>
      </c>
      <c r="J15" s="42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69"/>
      <c r="AA15" s="27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8" s="8" customFormat="1" ht="18.75" customHeight="1">
      <c r="A16" s="43"/>
      <c r="B16" s="44" t="s">
        <v>7</v>
      </c>
      <c r="C16" s="27">
        <v>11522.1</v>
      </c>
      <c r="D16" s="41"/>
      <c r="E16" s="27"/>
      <c r="F16" s="41"/>
      <c r="G16" s="27"/>
      <c r="H16" s="41"/>
      <c r="I16" s="27">
        <v>11522.1</v>
      </c>
      <c r="J16" s="42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69"/>
      <c r="AA16" s="27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</row>
    <row r="17" spans="1:58" s="8" customFormat="1" ht="18.75" customHeight="1">
      <c r="A17" s="43"/>
      <c r="B17" s="44" t="s">
        <v>8</v>
      </c>
      <c r="C17" s="27">
        <v>11309.8665</v>
      </c>
      <c r="D17" s="41"/>
      <c r="E17" s="27"/>
      <c r="F17" s="41"/>
      <c r="G17" s="27"/>
      <c r="H17" s="41"/>
      <c r="I17" s="27">
        <v>11309.8665</v>
      </c>
      <c r="J17" s="42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69"/>
      <c r="AA17" s="27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</row>
    <row r="18" spans="1:58" s="8" customFormat="1" ht="18.75" customHeight="1">
      <c r="A18" s="39"/>
      <c r="B18" s="40" t="s">
        <v>9</v>
      </c>
      <c r="C18" s="27">
        <v>11304.195</v>
      </c>
      <c r="D18" s="41"/>
      <c r="E18" s="27"/>
      <c r="F18" s="41"/>
      <c r="G18" s="27"/>
      <c r="H18" s="41"/>
      <c r="I18" s="27">
        <v>11304.195</v>
      </c>
      <c r="J18" s="42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69"/>
      <c r="AA18" s="27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</row>
    <row r="19" spans="1:58" s="8" customFormat="1" ht="18.75" customHeight="1">
      <c r="A19" s="43"/>
      <c r="B19" s="40" t="s">
        <v>10</v>
      </c>
      <c r="C19" s="27">
        <v>11265.39</v>
      </c>
      <c r="D19" s="41"/>
      <c r="E19" s="27"/>
      <c r="F19" s="41"/>
      <c r="G19" s="27"/>
      <c r="H19" s="41"/>
      <c r="I19" s="27">
        <v>11265.39</v>
      </c>
      <c r="J19" s="42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69"/>
      <c r="AA19" s="27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</row>
    <row r="20" spans="1:58" s="8" customFormat="1" ht="18.75" customHeight="1">
      <c r="A20" s="43"/>
      <c r="B20" s="40" t="s">
        <v>11</v>
      </c>
      <c r="C20" s="27">
        <v>20062.185000000001</v>
      </c>
      <c r="D20" s="41"/>
      <c r="E20" s="27"/>
      <c r="F20" s="41"/>
      <c r="G20" s="27"/>
      <c r="H20" s="41"/>
      <c r="I20" s="27">
        <v>20062.185000000001</v>
      </c>
      <c r="J20" s="42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69"/>
      <c r="AA20" s="27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</row>
    <row r="21" spans="1:58" s="8" customFormat="1" ht="18.75" customHeight="1">
      <c r="A21" s="43"/>
      <c r="B21" s="40" t="s">
        <v>12</v>
      </c>
      <c r="C21" s="27">
        <v>11235.539999999999</v>
      </c>
      <c r="D21" s="41"/>
      <c r="E21" s="27"/>
      <c r="F21" s="41"/>
      <c r="G21" s="27"/>
      <c r="H21" s="41"/>
      <c r="I21" s="27">
        <v>11235.539999999999</v>
      </c>
      <c r="J21" s="42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69"/>
      <c r="AA21" s="27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</row>
    <row r="22" spans="1:58" s="8" customFormat="1" ht="18.75" customHeight="1">
      <c r="A22" s="43"/>
      <c r="B22" s="40" t="s">
        <v>13</v>
      </c>
      <c r="C22" s="27">
        <v>11000.322</v>
      </c>
      <c r="D22" s="41"/>
      <c r="E22" s="27"/>
      <c r="F22" s="41"/>
      <c r="G22" s="27"/>
      <c r="H22" s="41"/>
      <c r="I22" s="27">
        <v>11000.322</v>
      </c>
      <c r="J22" s="42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69"/>
      <c r="AA22" s="27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</row>
    <row r="23" spans="1:58" s="8" customFormat="1" ht="18.75" customHeight="1">
      <c r="A23" s="43"/>
      <c r="B23" s="40" t="s">
        <v>14</v>
      </c>
      <c r="C23" s="27">
        <v>11247.480000000001</v>
      </c>
      <c r="D23" s="41"/>
      <c r="E23" s="27"/>
      <c r="F23" s="41"/>
      <c r="G23" s="27"/>
      <c r="H23" s="41"/>
      <c r="I23" s="27">
        <v>11247.480000000001</v>
      </c>
      <c r="J23" s="42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69"/>
      <c r="AA23" s="27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</row>
    <row r="24" spans="1:58" s="8" customFormat="1" ht="25.5" customHeight="1">
      <c r="A24" s="39"/>
      <c r="B24" s="40" t="s">
        <v>15</v>
      </c>
      <c r="C24" s="27">
        <v>13432.5</v>
      </c>
      <c r="D24" s="41"/>
      <c r="E24" s="27"/>
      <c r="F24" s="41"/>
      <c r="G24" s="27"/>
      <c r="H24" s="41"/>
      <c r="I24" s="27">
        <v>13432.5</v>
      </c>
      <c r="J24" s="42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69"/>
      <c r="AA24" s="27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</row>
    <row r="25" spans="1:58" s="8" customFormat="1" ht="18.75" customHeight="1">
      <c r="A25" s="43"/>
      <c r="B25" s="45" t="s">
        <v>16</v>
      </c>
      <c r="C25" s="27">
        <v>26190.39</v>
      </c>
      <c r="D25" s="41"/>
      <c r="E25" s="27"/>
      <c r="F25" s="41"/>
      <c r="G25" s="27"/>
      <c r="H25" s="41"/>
      <c r="I25" s="27">
        <v>26190.39</v>
      </c>
      <c r="J25" s="42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69"/>
      <c r="AA25" s="27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</row>
    <row r="26" spans="1:58" s="8" customFormat="1" ht="18.75" customHeight="1">
      <c r="A26" s="39"/>
      <c r="B26" s="40" t="s">
        <v>17</v>
      </c>
      <c r="C26" s="27">
        <v>3617.82</v>
      </c>
      <c r="D26" s="41"/>
      <c r="E26" s="27"/>
      <c r="F26" s="41"/>
      <c r="G26" s="27"/>
      <c r="H26" s="41"/>
      <c r="I26" s="27">
        <v>3617.82</v>
      </c>
      <c r="J26" s="42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69"/>
      <c r="AA26" s="27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</row>
    <row r="27" spans="1:58" s="8" customFormat="1" ht="18.75" customHeight="1">
      <c r="A27" s="43"/>
      <c r="B27" s="40" t="s">
        <v>18</v>
      </c>
      <c r="C27" s="27">
        <v>18744.606000000003</v>
      </c>
      <c r="D27" s="41"/>
      <c r="E27" s="27"/>
      <c r="F27" s="41"/>
      <c r="G27" s="27"/>
      <c r="H27" s="41"/>
      <c r="I27" s="27">
        <v>18744.606000000003</v>
      </c>
      <c r="J27" s="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69"/>
      <c r="AA27" s="27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</row>
    <row r="28" spans="1:58" s="8" customFormat="1" ht="18.75" customHeight="1">
      <c r="A28" s="39"/>
      <c r="B28" s="40" t="s">
        <v>19</v>
      </c>
      <c r="C28" s="27">
        <v>9059.4750000000004</v>
      </c>
      <c r="D28" s="41"/>
      <c r="E28" s="27"/>
      <c r="F28" s="41"/>
      <c r="G28" s="27"/>
      <c r="H28" s="41"/>
      <c r="I28" s="27">
        <v>9059.4750000000004</v>
      </c>
      <c r="J28" s="4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69"/>
      <c r="AA28" s="27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</row>
    <row r="29" spans="1:58" s="8" customFormat="1" ht="18.75" customHeight="1">
      <c r="A29" s="39"/>
      <c r="B29" s="40" t="s">
        <v>20</v>
      </c>
      <c r="C29" s="27">
        <v>14430.3855</v>
      </c>
      <c r="D29" s="41"/>
      <c r="E29" s="27"/>
      <c r="F29" s="41"/>
      <c r="G29" s="27"/>
      <c r="H29" s="41"/>
      <c r="I29" s="27">
        <v>14430.3855</v>
      </c>
      <c r="J29" s="42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69"/>
      <c r="AA29" s="27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</row>
    <row r="30" spans="1:58" s="8" customFormat="1" ht="18.75" customHeight="1">
      <c r="A30" s="39"/>
      <c r="B30" s="40" t="s">
        <v>23</v>
      </c>
      <c r="C30" s="27">
        <v>24731044.200000003</v>
      </c>
      <c r="D30" s="41">
        <v>1233848.916</v>
      </c>
      <c r="E30" s="41">
        <v>2861313.8220000002</v>
      </c>
      <c r="F30" s="41">
        <v>1021189.7879999999</v>
      </c>
      <c r="G30" s="41">
        <v>2594424.9780000001</v>
      </c>
      <c r="H30" s="41">
        <v>1297212.4890000001</v>
      </c>
      <c r="I30" s="27"/>
      <c r="J30" s="42"/>
      <c r="K30" s="27"/>
      <c r="L30" s="27"/>
      <c r="M30" s="27"/>
      <c r="N30" s="27">
        <v>5719883.3909999998</v>
      </c>
      <c r="O30" s="27"/>
      <c r="P30" s="41">
        <v>1450972.575</v>
      </c>
      <c r="Q30" s="27"/>
      <c r="R30" s="27">
        <v>4038844.1130000004</v>
      </c>
      <c r="S30" s="27"/>
      <c r="T30" s="41">
        <v>4513354.1280000005</v>
      </c>
      <c r="U30" s="27"/>
      <c r="V30" s="27"/>
      <c r="W30" s="27"/>
      <c r="X30" s="27"/>
      <c r="Y30" s="27"/>
      <c r="Z30" s="69"/>
      <c r="AA30" s="27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</row>
    <row r="31" spans="1:58" s="8" customFormat="1" ht="18.75" customHeight="1">
      <c r="A31" s="39"/>
      <c r="B31" s="40" t="s">
        <v>25</v>
      </c>
      <c r="C31" s="27">
        <v>17538216.32</v>
      </c>
      <c r="D31" s="41">
        <v>874993.75359999994</v>
      </c>
      <c r="E31" s="41">
        <v>2029123.4112</v>
      </c>
      <c r="F31" s="41">
        <v>724184.84479999996</v>
      </c>
      <c r="G31" s="41">
        <v>1839857.0687999998</v>
      </c>
      <c r="H31" s="41">
        <v>919928.53439999989</v>
      </c>
      <c r="I31" s="27"/>
      <c r="J31" s="42"/>
      <c r="K31" s="27"/>
      <c r="L31" s="27"/>
      <c r="M31" s="27"/>
      <c r="N31" s="27">
        <v>4056300.7135999999</v>
      </c>
      <c r="O31" s="27"/>
      <c r="P31" s="41">
        <v>1028968.72</v>
      </c>
      <c r="Q31" s="27"/>
      <c r="R31" s="27">
        <v>2864178.3648000001</v>
      </c>
      <c r="S31" s="27"/>
      <c r="T31" s="41">
        <v>3200680.9087999999</v>
      </c>
      <c r="U31" s="27"/>
      <c r="V31" s="27"/>
      <c r="W31" s="27"/>
      <c r="X31" s="27"/>
      <c r="Y31" s="27"/>
      <c r="Z31" s="69"/>
      <c r="AA31" s="27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</row>
    <row r="32" spans="1:58" s="8" customFormat="1" ht="18.75" customHeight="1">
      <c r="A32" s="39"/>
      <c r="B32" s="40" t="s">
        <v>26</v>
      </c>
      <c r="C32" s="27">
        <v>14604110.599999998</v>
      </c>
      <c r="D32" s="41">
        <v>728609.18799999997</v>
      </c>
      <c r="E32" s="41">
        <v>1689655.446</v>
      </c>
      <c r="F32" s="41">
        <v>603030.28399999999</v>
      </c>
      <c r="G32" s="41">
        <v>1532052.9539999997</v>
      </c>
      <c r="H32" s="41">
        <v>766026.47699999984</v>
      </c>
      <c r="I32" s="27"/>
      <c r="J32" s="42"/>
      <c r="K32" s="27"/>
      <c r="L32" s="27"/>
      <c r="M32" s="27"/>
      <c r="N32" s="27">
        <v>3377690.3629999999</v>
      </c>
      <c r="O32" s="27"/>
      <c r="P32" s="41">
        <v>856824.47499999998</v>
      </c>
      <c r="Q32" s="27"/>
      <c r="R32" s="27">
        <v>2385007.5090000001</v>
      </c>
      <c r="S32" s="27"/>
      <c r="T32" s="41">
        <v>2665213.9040000001</v>
      </c>
      <c r="U32" s="27"/>
      <c r="V32" s="27"/>
      <c r="W32" s="27"/>
      <c r="X32" s="27"/>
      <c r="Y32" s="27"/>
      <c r="Z32" s="69"/>
      <c r="AA32" s="27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</row>
    <row r="33" spans="1:58" s="8" customFormat="1" ht="18.75" customHeight="1">
      <c r="A33" s="39"/>
      <c r="B33" s="40" t="s">
        <v>27</v>
      </c>
      <c r="C33" s="27">
        <v>10974136.632200001</v>
      </c>
      <c r="D33" s="41">
        <v>683886.22000000009</v>
      </c>
      <c r="E33" s="27">
        <v>3822059.9020000007</v>
      </c>
      <c r="F33" s="41">
        <v>615725.33680000005</v>
      </c>
      <c r="G33" s="27">
        <v>3878257.8000000003</v>
      </c>
      <c r="H33" s="41">
        <v>1974207.3734000002</v>
      </c>
      <c r="I33" s="27"/>
      <c r="J33" s="4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69"/>
      <c r="AA33" s="27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</row>
    <row r="34" spans="1:58" s="76" customFormat="1" ht="18.75" customHeight="1">
      <c r="B34" s="219" t="s">
        <v>185</v>
      </c>
      <c r="C34" s="77">
        <f>SUM(C35:C86)</f>
        <v>357561386.28050005</v>
      </c>
      <c r="D34" s="77">
        <f t="shared" ref="D34:AA34" si="20">SUM(D35:D86)</f>
        <v>18564430.556000002</v>
      </c>
      <c r="E34" s="77">
        <f t="shared" si="20"/>
        <v>94018326.401999995</v>
      </c>
      <c r="F34" s="77">
        <f t="shared" si="20"/>
        <v>16497792.387999998</v>
      </c>
      <c r="G34" s="77">
        <f t="shared" si="20"/>
        <v>94655323.098000005</v>
      </c>
      <c r="H34" s="77">
        <f t="shared" si="20"/>
        <v>48127194.339000009</v>
      </c>
      <c r="I34" s="77">
        <f t="shared" si="20"/>
        <v>0</v>
      </c>
      <c r="J34" s="77">
        <f t="shared" si="20"/>
        <v>0</v>
      </c>
      <c r="K34" s="77">
        <f t="shared" si="20"/>
        <v>0</v>
      </c>
      <c r="L34" s="77">
        <f t="shared" si="20"/>
        <v>0</v>
      </c>
      <c r="M34" s="77">
        <f t="shared" si="20"/>
        <v>0</v>
      </c>
      <c r="N34" s="77">
        <f t="shared" si="20"/>
        <v>40068325.964299992</v>
      </c>
      <c r="O34" s="77">
        <f t="shared" si="20"/>
        <v>0</v>
      </c>
      <c r="P34" s="77">
        <f t="shared" si="20"/>
        <v>2684107.4591999999</v>
      </c>
      <c r="Q34" s="77">
        <f t="shared" si="20"/>
        <v>0</v>
      </c>
      <c r="R34" s="77">
        <f t="shared" si="20"/>
        <v>18424958.039999999</v>
      </c>
      <c r="S34" s="77">
        <f t="shared" si="20"/>
        <v>0</v>
      </c>
      <c r="T34" s="77">
        <f t="shared" si="20"/>
        <v>2363093.4599999995</v>
      </c>
      <c r="U34" s="77">
        <f t="shared" si="20"/>
        <v>0</v>
      </c>
      <c r="V34" s="77">
        <f t="shared" si="20"/>
        <v>0</v>
      </c>
      <c r="W34" s="77">
        <f t="shared" si="20"/>
        <v>22157834.574000001</v>
      </c>
      <c r="X34" s="77">
        <f t="shared" si="20"/>
        <v>0</v>
      </c>
      <c r="Y34" s="77">
        <f t="shared" si="20"/>
        <v>0</v>
      </c>
      <c r="Z34" s="77">
        <f t="shared" si="20"/>
        <v>0</v>
      </c>
      <c r="AA34" s="77">
        <f t="shared" si="20"/>
        <v>0</v>
      </c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</row>
    <row r="35" spans="1:58" s="8" customFormat="1" ht="18.75" customHeight="1">
      <c r="A35" s="46"/>
      <c r="B35" s="46" t="s">
        <v>6</v>
      </c>
      <c r="C35" s="27">
        <v>8069710.3099999996</v>
      </c>
      <c r="D35" s="41">
        <v>394616.5</v>
      </c>
      <c r="E35" s="27">
        <v>2205407.6500000004</v>
      </c>
      <c r="F35" s="41">
        <v>355286.26</v>
      </c>
      <c r="G35" s="27">
        <v>2237835</v>
      </c>
      <c r="H35" s="41">
        <v>1139158.5049999999</v>
      </c>
      <c r="I35" s="27"/>
      <c r="J35" s="42"/>
      <c r="K35" s="27"/>
      <c r="L35" s="27"/>
      <c r="M35" s="27"/>
      <c r="N35" s="27">
        <v>1737406.3949999998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69"/>
      <c r="AA35" s="27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</row>
    <row r="36" spans="1:58" s="8" customFormat="1" ht="18.75" customHeight="1">
      <c r="A36" s="46"/>
      <c r="B36" s="46" t="s">
        <v>8</v>
      </c>
      <c r="C36" s="27">
        <v>6207623.8819000004</v>
      </c>
      <c r="D36" s="41">
        <v>386846.69</v>
      </c>
      <c r="E36" s="27">
        <v>2161984.2290000003</v>
      </c>
      <c r="F36" s="41">
        <v>348290.84359999996</v>
      </c>
      <c r="G36" s="27">
        <v>2193773.1</v>
      </c>
      <c r="H36" s="41">
        <v>1116729.0192999998</v>
      </c>
      <c r="I36" s="27"/>
      <c r="J36" s="42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69"/>
      <c r="AA36" s="27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</row>
    <row r="37" spans="1:58" s="8" customFormat="1" ht="18.75" customHeight="1">
      <c r="A37" s="46"/>
      <c r="B37" s="46" t="s">
        <v>11</v>
      </c>
      <c r="C37" s="27">
        <v>3021244.0829999996</v>
      </c>
      <c r="D37" s="41"/>
      <c r="E37" s="27"/>
      <c r="F37" s="41"/>
      <c r="G37" s="27"/>
      <c r="H37" s="41"/>
      <c r="I37" s="27"/>
      <c r="J37" s="42"/>
      <c r="K37" s="27"/>
      <c r="L37" s="27"/>
      <c r="M37" s="27"/>
      <c r="N37" s="27">
        <v>3021244.0829999996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69"/>
      <c r="AA37" s="27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</row>
    <row r="38" spans="1:58" s="8" customFormat="1" ht="18.75" customHeight="1">
      <c r="A38" s="46"/>
      <c r="B38" s="46" t="s">
        <v>12</v>
      </c>
      <c r="C38" s="27">
        <v>1692004.5719999997</v>
      </c>
      <c r="D38" s="41"/>
      <c r="E38" s="27"/>
      <c r="F38" s="41"/>
      <c r="G38" s="27"/>
      <c r="H38" s="41"/>
      <c r="I38" s="27"/>
      <c r="J38" s="42"/>
      <c r="K38" s="27"/>
      <c r="L38" s="27"/>
      <c r="M38" s="27"/>
      <c r="N38" s="27">
        <v>1692004.5719999997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69"/>
      <c r="AA38" s="27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</row>
    <row r="39" spans="1:58" s="8" customFormat="1" ht="18.75" customHeight="1">
      <c r="A39" s="46"/>
      <c r="B39" s="46" t="s">
        <v>13</v>
      </c>
      <c r="C39" s="27">
        <v>1656582.1595999997</v>
      </c>
      <c r="D39" s="41"/>
      <c r="E39" s="27"/>
      <c r="F39" s="41"/>
      <c r="G39" s="27"/>
      <c r="H39" s="41"/>
      <c r="I39" s="27"/>
      <c r="J39" s="42"/>
      <c r="K39" s="27"/>
      <c r="L39" s="27"/>
      <c r="M39" s="27"/>
      <c r="N39" s="27">
        <v>1656582.1595999997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69"/>
      <c r="AA39" s="27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</row>
    <row r="40" spans="1:58" s="8" customFormat="1" ht="18.75" customHeight="1">
      <c r="A40" s="43"/>
      <c r="B40" s="47" t="s">
        <v>58</v>
      </c>
      <c r="C40" s="27">
        <v>6188618.7783000004</v>
      </c>
      <c r="D40" s="41">
        <v>385662.33</v>
      </c>
      <c r="E40" s="27">
        <v>2155365.1530000004</v>
      </c>
      <c r="F40" s="41">
        <v>347224.52520000003</v>
      </c>
      <c r="G40" s="27">
        <v>2187056.7000000002</v>
      </c>
      <c r="H40" s="41">
        <v>1113310.0701000001</v>
      </c>
      <c r="I40" s="27"/>
      <c r="J40" s="42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69"/>
      <c r="AA40" s="27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</row>
    <row r="41" spans="1:58" s="8" customFormat="1" ht="18.75" customHeight="1">
      <c r="A41" s="43"/>
      <c r="B41" s="47" t="s">
        <v>59</v>
      </c>
      <c r="C41" s="27">
        <v>3578202.2640000004</v>
      </c>
      <c r="D41" s="41">
        <v>222986.4</v>
      </c>
      <c r="E41" s="27">
        <v>1246212.2400000002</v>
      </c>
      <c r="F41" s="41">
        <v>200762.016</v>
      </c>
      <c r="G41" s="27">
        <v>1264536</v>
      </c>
      <c r="H41" s="41">
        <v>643705.60800000001</v>
      </c>
      <c r="I41" s="27"/>
      <c r="J41" s="42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69"/>
      <c r="AA41" s="27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</row>
    <row r="42" spans="1:58" s="8" customFormat="1" ht="18.75" customHeight="1">
      <c r="A42" s="43"/>
      <c r="B42" s="47" t="s">
        <v>60</v>
      </c>
      <c r="C42" s="27">
        <v>12359870.823999999</v>
      </c>
      <c r="D42" s="41">
        <v>770242.4</v>
      </c>
      <c r="E42" s="27">
        <v>4304681.84</v>
      </c>
      <c r="F42" s="41">
        <v>693474.65599999996</v>
      </c>
      <c r="G42" s="27">
        <v>4367976</v>
      </c>
      <c r="H42" s="41">
        <v>2223495.9279999998</v>
      </c>
      <c r="I42" s="27"/>
      <c r="J42" s="42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69"/>
      <c r="AA42" s="27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</row>
    <row r="43" spans="1:58" s="8" customFormat="1" ht="18.75" customHeight="1">
      <c r="A43" s="43"/>
      <c r="B43" s="47" t="s">
        <v>61</v>
      </c>
      <c r="C43" s="27">
        <v>10411847.705</v>
      </c>
      <c r="D43" s="41">
        <v>648845.5</v>
      </c>
      <c r="E43" s="27">
        <v>3626226.5500000003</v>
      </c>
      <c r="F43" s="41">
        <v>584177.02</v>
      </c>
      <c r="G43" s="27">
        <v>3679545</v>
      </c>
      <c r="H43" s="41">
        <v>1873053.635</v>
      </c>
      <c r="I43" s="27"/>
      <c r="J43" s="42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69"/>
      <c r="AA43" s="27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</row>
    <row r="44" spans="1:58" s="8" customFormat="1" ht="18.75" customHeight="1">
      <c r="A44" s="43"/>
      <c r="B44" s="47" t="s">
        <v>62</v>
      </c>
      <c r="C44" s="27">
        <v>1864174.6152000001</v>
      </c>
      <c r="D44" s="41"/>
      <c r="E44" s="27"/>
      <c r="F44" s="41"/>
      <c r="G44" s="27"/>
      <c r="H44" s="41"/>
      <c r="I44" s="27"/>
      <c r="J44" s="42"/>
      <c r="K44" s="27"/>
      <c r="L44" s="27"/>
      <c r="M44" s="27"/>
      <c r="N44" s="27"/>
      <c r="O44" s="27"/>
      <c r="P44" s="27">
        <v>1864174.6152000001</v>
      </c>
      <c r="Q44" s="27"/>
      <c r="R44" s="27"/>
      <c r="S44" s="27"/>
      <c r="T44" s="27"/>
      <c r="U44" s="27"/>
      <c r="V44" s="27"/>
      <c r="W44" s="27"/>
      <c r="X44" s="27"/>
      <c r="Y44" s="27"/>
      <c r="Z44" s="69"/>
      <c r="AA44" s="27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</row>
    <row r="45" spans="1:58" s="8" customFormat="1" ht="18.75" customHeight="1">
      <c r="A45" s="43"/>
      <c r="B45" s="47" t="s">
        <v>63</v>
      </c>
      <c r="C45" s="27">
        <v>1169875.9799999997</v>
      </c>
      <c r="D45" s="41"/>
      <c r="E45" s="27"/>
      <c r="F45" s="41"/>
      <c r="G45" s="27"/>
      <c r="H45" s="41"/>
      <c r="I45" s="27"/>
      <c r="J45" s="42"/>
      <c r="K45" s="27"/>
      <c r="L45" s="27"/>
      <c r="M45" s="27"/>
      <c r="N45" s="27"/>
      <c r="O45" s="27"/>
      <c r="P45" s="27"/>
      <c r="Q45" s="27"/>
      <c r="R45" s="27"/>
      <c r="S45" s="27"/>
      <c r="T45" s="27">
        <v>1169875.9799999997</v>
      </c>
      <c r="U45" s="27"/>
      <c r="V45" s="27"/>
      <c r="W45" s="27"/>
      <c r="X45" s="27"/>
      <c r="Y45" s="27"/>
      <c r="Z45" s="69"/>
      <c r="AA45" s="27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</row>
    <row r="46" spans="1:58" s="8" customFormat="1" ht="18.75" customHeight="1">
      <c r="A46" s="43"/>
      <c r="B46" s="47" t="s">
        <v>64</v>
      </c>
      <c r="C46" s="27">
        <v>2217378.5639999998</v>
      </c>
      <c r="D46" s="41"/>
      <c r="E46" s="27"/>
      <c r="F46" s="41"/>
      <c r="G46" s="27"/>
      <c r="H46" s="41"/>
      <c r="I46" s="27"/>
      <c r="J46" s="42"/>
      <c r="K46" s="27"/>
      <c r="L46" s="27"/>
      <c r="M46" s="27"/>
      <c r="N46" s="27"/>
      <c r="O46" s="27"/>
      <c r="P46" s="27"/>
      <c r="Q46" s="27"/>
      <c r="R46" s="27"/>
      <c r="S46" s="27"/>
      <c r="T46" s="27">
        <v>1193217.4799999997</v>
      </c>
      <c r="U46" s="27"/>
      <c r="V46" s="27"/>
      <c r="W46" s="41">
        <v>1024161.084</v>
      </c>
      <c r="X46" s="27"/>
      <c r="Y46" s="27"/>
      <c r="Z46" s="69"/>
      <c r="AA46" s="27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</row>
    <row r="47" spans="1:58" s="8" customFormat="1" ht="18.75" customHeight="1">
      <c r="A47" s="43"/>
      <c r="B47" s="48" t="s">
        <v>65</v>
      </c>
      <c r="C47" s="27">
        <v>5111226.0087000001</v>
      </c>
      <c r="D47" s="41">
        <v>318521.37000000005</v>
      </c>
      <c r="E47" s="27">
        <v>1780132.0170000002</v>
      </c>
      <c r="F47" s="41">
        <v>286775.3028</v>
      </c>
      <c r="G47" s="27">
        <v>1806306.3</v>
      </c>
      <c r="H47" s="41">
        <v>919491.01890000002</v>
      </c>
      <c r="I47" s="27"/>
      <c r="J47" s="42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69"/>
      <c r="AA47" s="27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</row>
    <row r="48" spans="1:58" s="8" customFormat="1" ht="27" customHeight="1">
      <c r="A48" s="43"/>
      <c r="B48" s="48" t="s">
        <v>66</v>
      </c>
      <c r="C48" s="27">
        <v>5277520.6652000006</v>
      </c>
      <c r="D48" s="41">
        <v>328884.52</v>
      </c>
      <c r="E48" s="27">
        <v>1838048.932</v>
      </c>
      <c r="F48" s="41">
        <v>296105.58880000003</v>
      </c>
      <c r="G48" s="27">
        <v>1865074.8</v>
      </c>
      <c r="H48" s="41">
        <v>949406.82439999992</v>
      </c>
      <c r="I48" s="27"/>
      <c r="J48" s="42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69"/>
      <c r="AA48" s="27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</row>
    <row r="49" spans="1:58" s="8" customFormat="1" ht="25.5" customHeight="1">
      <c r="A49" s="43"/>
      <c r="B49" s="48" t="s">
        <v>67</v>
      </c>
      <c r="C49" s="27">
        <v>3396506.9200999998</v>
      </c>
      <c r="D49" s="41">
        <v>211663.51</v>
      </c>
      <c r="E49" s="27">
        <v>1182931.591</v>
      </c>
      <c r="F49" s="41">
        <v>190567.64439999999</v>
      </c>
      <c r="G49" s="27">
        <v>1200324.8999999999</v>
      </c>
      <c r="H49" s="41">
        <v>611019.27469999995</v>
      </c>
      <c r="I49" s="27"/>
      <c r="J49" s="4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69"/>
      <c r="AA49" s="27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</row>
    <row r="50" spans="1:58" s="8" customFormat="1" ht="27" customHeight="1">
      <c r="A50" s="43"/>
      <c r="B50" s="48" t="s">
        <v>68</v>
      </c>
      <c r="C50" s="27">
        <v>5264086.0229999991</v>
      </c>
      <c r="D50" s="41">
        <v>328047.3</v>
      </c>
      <c r="E50" s="27">
        <v>1833369.9300000002</v>
      </c>
      <c r="F50" s="41">
        <v>295351.81200000003</v>
      </c>
      <c r="G50" s="27">
        <v>1860327</v>
      </c>
      <c r="H50" s="41">
        <v>946989.98100000003</v>
      </c>
      <c r="I50" s="27"/>
      <c r="J50" s="42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69"/>
      <c r="AA50" s="27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1:58" s="8" customFormat="1" ht="27.75" customHeight="1">
      <c r="A51" s="43"/>
      <c r="B51" s="48" t="s">
        <v>69</v>
      </c>
      <c r="C51" s="27">
        <v>12222113.8972</v>
      </c>
      <c r="D51" s="41">
        <v>597672.98</v>
      </c>
      <c r="E51" s="27">
        <v>3340236.818</v>
      </c>
      <c r="F51" s="41">
        <v>538104.71120000002</v>
      </c>
      <c r="G51" s="27">
        <v>3389350.2</v>
      </c>
      <c r="H51" s="41">
        <v>1725331.4505999999</v>
      </c>
      <c r="I51" s="27"/>
      <c r="J51" s="42"/>
      <c r="K51" s="27"/>
      <c r="L51" s="27"/>
      <c r="M51" s="27"/>
      <c r="N51" s="27">
        <v>2631417.7373999995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69"/>
      <c r="AA51" s="27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1:58" s="8" customFormat="1" ht="18.75" customHeight="1">
      <c r="A52" s="43"/>
      <c r="B52" s="48" t="s">
        <v>71</v>
      </c>
      <c r="C52" s="27">
        <v>12155927.657400001</v>
      </c>
      <c r="D52" s="41">
        <v>594436.41</v>
      </c>
      <c r="E52" s="27">
        <v>3322148.4810000006</v>
      </c>
      <c r="F52" s="41">
        <v>535190.72039999999</v>
      </c>
      <c r="G52" s="27">
        <v>3370995.9000000004</v>
      </c>
      <c r="H52" s="41">
        <v>1715988.2877</v>
      </c>
      <c r="I52" s="27"/>
      <c r="J52" s="42"/>
      <c r="K52" s="27"/>
      <c r="L52" s="27"/>
      <c r="M52" s="27"/>
      <c r="N52" s="27">
        <v>2617167.8583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69"/>
      <c r="AA52" s="27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</row>
    <row r="53" spans="1:58" s="8" customFormat="1" ht="18.75" customHeight="1">
      <c r="A53" s="43"/>
      <c r="B53" s="48" t="s">
        <v>72</v>
      </c>
      <c r="C53" s="27">
        <v>9714229.3332000002</v>
      </c>
      <c r="D53" s="41">
        <v>605371.31999999995</v>
      </c>
      <c r="E53" s="27">
        <v>3383260.8119999999</v>
      </c>
      <c r="F53" s="41">
        <v>545035.78079999995</v>
      </c>
      <c r="G53" s="27">
        <v>3433006.8</v>
      </c>
      <c r="H53" s="41">
        <v>1747554.6203999999</v>
      </c>
      <c r="I53" s="27"/>
      <c r="J53" s="42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69"/>
      <c r="AA53" s="27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</row>
    <row r="54" spans="1:58" s="8" customFormat="1" ht="18.75" customHeight="1">
      <c r="A54" s="43"/>
      <c r="B54" s="48" t="s">
        <v>73</v>
      </c>
      <c r="C54" s="27">
        <v>9389176.526800001</v>
      </c>
      <c r="D54" s="41">
        <v>585114.68000000005</v>
      </c>
      <c r="E54" s="27">
        <v>3270051.7880000006</v>
      </c>
      <c r="F54" s="41">
        <v>526798.05920000002</v>
      </c>
      <c r="G54" s="27">
        <v>3318133.2</v>
      </c>
      <c r="H54" s="41">
        <v>1689078.7996</v>
      </c>
      <c r="I54" s="27"/>
      <c r="J54" s="42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69"/>
      <c r="AA54" s="27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</row>
    <row r="55" spans="1:58" s="8" customFormat="1" ht="18.75" customHeight="1">
      <c r="A55" s="43"/>
      <c r="B55" s="48" t="s">
        <v>74</v>
      </c>
      <c r="C55" s="27">
        <v>1283147.8960000002</v>
      </c>
      <c r="D55" s="41"/>
      <c r="E55" s="27"/>
      <c r="F55" s="41"/>
      <c r="G55" s="27"/>
      <c r="H55" s="41"/>
      <c r="I55" s="27"/>
      <c r="J55" s="42"/>
      <c r="K55" s="27"/>
      <c r="L55" s="27"/>
      <c r="M55" s="27"/>
      <c r="N55" s="27"/>
      <c r="O55" s="27"/>
      <c r="P55" s="27"/>
      <c r="Q55" s="27"/>
      <c r="R55" s="27">
        <v>1283147.8960000002</v>
      </c>
      <c r="S55" s="27"/>
      <c r="T55" s="27"/>
      <c r="U55" s="27"/>
      <c r="V55" s="27"/>
      <c r="W55" s="27"/>
      <c r="X55" s="27"/>
      <c r="Y55" s="27"/>
      <c r="Z55" s="69"/>
      <c r="AA55" s="27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</row>
    <row r="56" spans="1:58" s="32" customFormat="1" ht="18.75" customHeight="1">
      <c r="A56" s="49"/>
      <c r="B56" s="50" t="s">
        <v>75</v>
      </c>
      <c r="C56" s="27">
        <v>819932.84399999992</v>
      </c>
      <c r="D56" s="41"/>
      <c r="E56" s="27"/>
      <c r="F56" s="41"/>
      <c r="G56" s="27"/>
      <c r="H56" s="41"/>
      <c r="I56" s="41"/>
      <c r="J56" s="51"/>
      <c r="K56" s="41"/>
      <c r="L56" s="41"/>
      <c r="M56" s="41"/>
      <c r="N56" s="41"/>
      <c r="O56" s="41"/>
      <c r="P56" s="41">
        <v>819932.84399999992</v>
      </c>
      <c r="Q56" s="41"/>
      <c r="R56" s="41"/>
      <c r="S56" s="41"/>
      <c r="T56" s="41"/>
      <c r="U56" s="41"/>
      <c r="V56" s="41"/>
      <c r="W56" s="41"/>
      <c r="X56" s="41"/>
      <c r="Y56" s="41"/>
      <c r="Z56" s="70"/>
      <c r="AA56" s="41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</row>
    <row r="57" spans="1:58" s="8" customFormat="1" ht="18.75" customHeight="1">
      <c r="A57" s="43"/>
      <c r="B57" s="48" t="s">
        <v>77</v>
      </c>
      <c r="C57" s="27">
        <v>1618798.808</v>
      </c>
      <c r="D57" s="41"/>
      <c r="E57" s="27"/>
      <c r="F57" s="41"/>
      <c r="G57" s="27"/>
      <c r="H57" s="41"/>
      <c r="I57" s="27"/>
      <c r="J57" s="42"/>
      <c r="K57" s="27"/>
      <c r="L57" s="27"/>
      <c r="M57" s="27"/>
      <c r="N57" s="27"/>
      <c r="O57" s="27"/>
      <c r="P57" s="27"/>
      <c r="Q57" s="27"/>
      <c r="R57" s="27">
        <v>1618798.808</v>
      </c>
      <c r="S57" s="27"/>
      <c r="T57" s="27"/>
      <c r="U57" s="27"/>
      <c r="V57" s="27"/>
      <c r="W57" s="27"/>
      <c r="X57" s="27"/>
      <c r="Y57" s="27"/>
      <c r="Z57" s="69"/>
      <c r="AA57" s="2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</row>
    <row r="58" spans="1:58" s="8" customFormat="1" ht="18.75" customHeight="1">
      <c r="A58" s="43"/>
      <c r="B58" s="48" t="s">
        <v>78</v>
      </c>
      <c r="C58" s="27">
        <v>4159794.2800000003</v>
      </c>
      <c r="D58" s="41"/>
      <c r="E58" s="27"/>
      <c r="F58" s="41"/>
      <c r="G58" s="27"/>
      <c r="H58" s="41"/>
      <c r="I58" s="27"/>
      <c r="J58" s="42"/>
      <c r="K58" s="27"/>
      <c r="L58" s="27"/>
      <c r="M58" s="27"/>
      <c r="N58" s="27"/>
      <c r="O58" s="27"/>
      <c r="P58" s="27"/>
      <c r="Q58" s="27"/>
      <c r="R58" s="27">
        <v>4159794.2800000003</v>
      </c>
      <c r="S58" s="27"/>
      <c r="T58" s="27"/>
      <c r="U58" s="27"/>
      <c r="V58" s="27"/>
      <c r="W58" s="27"/>
      <c r="X58" s="27"/>
      <c r="Y58" s="27"/>
      <c r="Z58" s="69"/>
      <c r="AA58" s="27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</row>
    <row r="59" spans="1:58" s="8" customFormat="1" ht="18.75" customHeight="1">
      <c r="A59" s="43"/>
      <c r="B59" s="48" t="s">
        <v>79</v>
      </c>
      <c r="C59" s="27">
        <v>4288404.24</v>
      </c>
      <c r="D59" s="41"/>
      <c r="E59" s="27"/>
      <c r="F59" s="41"/>
      <c r="G59" s="27"/>
      <c r="H59" s="41"/>
      <c r="I59" s="27"/>
      <c r="J59" s="42"/>
      <c r="K59" s="27"/>
      <c r="L59" s="27"/>
      <c r="M59" s="27"/>
      <c r="N59" s="27"/>
      <c r="O59" s="27"/>
      <c r="P59" s="27"/>
      <c r="Q59" s="27"/>
      <c r="R59" s="27">
        <v>4288404.24</v>
      </c>
      <c r="S59" s="27"/>
      <c r="T59" s="27"/>
      <c r="U59" s="27"/>
      <c r="V59" s="27"/>
      <c r="W59" s="27"/>
      <c r="X59" s="27"/>
      <c r="Y59" s="27"/>
      <c r="Z59" s="69"/>
      <c r="AA59" s="27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</row>
    <row r="60" spans="1:58" s="8" customFormat="1" ht="18.75" customHeight="1">
      <c r="A60" s="43"/>
      <c r="B60" s="48" t="s">
        <v>80</v>
      </c>
      <c r="C60" s="27">
        <v>1222848.8</v>
      </c>
      <c r="D60" s="41"/>
      <c r="E60" s="27"/>
      <c r="F60" s="41"/>
      <c r="G60" s="27"/>
      <c r="H60" s="41"/>
      <c r="I60" s="27"/>
      <c r="J60" s="42"/>
      <c r="K60" s="27"/>
      <c r="L60" s="27"/>
      <c r="M60" s="27"/>
      <c r="N60" s="27"/>
      <c r="O60" s="27"/>
      <c r="P60" s="27"/>
      <c r="Q60" s="27"/>
      <c r="R60" s="27">
        <v>1222848.8</v>
      </c>
      <c r="S60" s="27"/>
      <c r="T60" s="27"/>
      <c r="U60" s="27"/>
      <c r="V60" s="27"/>
      <c r="W60" s="27"/>
      <c r="X60" s="27"/>
      <c r="Y60" s="27"/>
      <c r="Z60" s="69"/>
      <c r="AA60" s="27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</row>
    <row r="61" spans="1:58" s="8" customFormat="1" ht="18.75" customHeight="1">
      <c r="A61" s="43"/>
      <c r="B61" s="48" t="s">
        <v>81</v>
      </c>
      <c r="C61" s="27">
        <v>1105202.3120000002</v>
      </c>
      <c r="D61" s="41"/>
      <c r="E61" s="27"/>
      <c r="F61" s="41"/>
      <c r="G61" s="27"/>
      <c r="H61" s="41"/>
      <c r="I61" s="27"/>
      <c r="J61" s="42"/>
      <c r="K61" s="27"/>
      <c r="L61" s="27"/>
      <c r="M61" s="27"/>
      <c r="N61" s="27"/>
      <c r="O61" s="27"/>
      <c r="P61" s="27"/>
      <c r="Q61" s="27"/>
      <c r="R61" s="27">
        <v>1105202.3120000002</v>
      </c>
      <c r="S61" s="27"/>
      <c r="T61" s="27"/>
      <c r="U61" s="27"/>
      <c r="V61" s="27"/>
      <c r="W61" s="27"/>
      <c r="X61" s="27"/>
      <c r="Y61" s="27"/>
      <c r="Z61" s="69"/>
      <c r="AA61" s="27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</row>
    <row r="62" spans="1:58" s="8" customFormat="1" ht="18.75" customHeight="1">
      <c r="A62" s="43"/>
      <c r="B62" s="47" t="s">
        <v>82</v>
      </c>
      <c r="C62" s="27">
        <v>2879598.088</v>
      </c>
      <c r="D62" s="41"/>
      <c r="E62" s="27"/>
      <c r="F62" s="41"/>
      <c r="G62" s="27"/>
      <c r="H62" s="41"/>
      <c r="I62" s="27"/>
      <c r="J62" s="42"/>
      <c r="K62" s="27"/>
      <c r="L62" s="27"/>
      <c r="M62" s="27"/>
      <c r="N62" s="27"/>
      <c r="O62" s="27"/>
      <c r="P62" s="27"/>
      <c r="Q62" s="27"/>
      <c r="R62" s="27">
        <v>2879598.088</v>
      </c>
      <c r="S62" s="27"/>
      <c r="T62" s="27"/>
      <c r="U62" s="27"/>
      <c r="V62" s="27"/>
      <c r="W62" s="27"/>
      <c r="X62" s="27"/>
      <c r="Y62" s="27"/>
      <c r="Z62" s="69"/>
      <c r="AA62" s="27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</row>
    <row r="63" spans="1:58" s="8" customFormat="1" ht="18.75" customHeight="1">
      <c r="A63" s="43"/>
      <c r="B63" s="48" t="s">
        <v>83</v>
      </c>
      <c r="C63" s="27">
        <v>1867163.6160000002</v>
      </c>
      <c r="D63" s="41"/>
      <c r="E63" s="27"/>
      <c r="F63" s="41"/>
      <c r="G63" s="27"/>
      <c r="H63" s="41"/>
      <c r="I63" s="27"/>
      <c r="J63" s="42"/>
      <c r="K63" s="27"/>
      <c r="L63" s="27"/>
      <c r="M63" s="27"/>
      <c r="N63" s="27"/>
      <c r="O63" s="27"/>
      <c r="P63" s="27"/>
      <c r="Q63" s="27"/>
      <c r="R63" s="27">
        <v>1867163.6160000002</v>
      </c>
      <c r="S63" s="27"/>
      <c r="T63" s="27"/>
      <c r="U63" s="27"/>
      <c r="V63" s="27"/>
      <c r="W63" s="27"/>
      <c r="X63" s="27"/>
      <c r="Y63" s="27"/>
      <c r="Z63" s="69"/>
      <c r="AA63" s="27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</row>
    <row r="64" spans="1:58" s="8" customFormat="1" ht="18.75" customHeight="1">
      <c r="A64" s="43"/>
      <c r="B64" s="52" t="s">
        <v>84</v>
      </c>
      <c r="C64" s="27">
        <v>52280582.447100013</v>
      </c>
      <c r="D64" s="41">
        <v>3258021.2100000004</v>
      </c>
      <c r="E64" s="27">
        <v>18208222.161000002</v>
      </c>
      <c r="F64" s="41">
        <v>2933304.0324000004</v>
      </c>
      <c r="G64" s="27">
        <v>18475947.900000002</v>
      </c>
      <c r="H64" s="41">
        <v>9405087.1436999999</v>
      </c>
      <c r="I64" s="27"/>
      <c r="J64" s="42"/>
      <c r="K64" s="27"/>
      <c r="L64" s="27"/>
      <c r="M64" s="27"/>
      <c r="N64" s="27"/>
      <c r="O64" s="27"/>
      <c r="P64" s="41"/>
      <c r="Q64" s="27"/>
      <c r="R64" s="27"/>
      <c r="S64" s="27"/>
      <c r="T64" s="41"/>
      <c r="U64" s="27"/>
      <c r="V64" s="27"/>
      <c r="W64" s="27"/>
      <c r="X64" s="27"/>
      <c r="Y64" s="27"/>
      <c r="Z64" s="69"/>
      <c r="AA64" s="27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</row>
    <row r="65" spans="1:58" s="8" customFormat="1" ht="18.75" customHeight="1">
      <c r="A65" s="43"/>
      <c r="B65" s="52" t="s">
        <v>85</v>
      </c>
      <c r="C65" s="27">
        <v>3642325.2179999999</v>
      </c>
      <c r="D65" s="41"/>
      <c r="E65" s="41"/>
      <c r="F65" s="41"/>
      <c r="G65" s="41"/>
      <c r="H65" s="41"/>
      <c r="I65" s="27"/>
      <c r="J65" s="42"/>
      <c r="K65" s="27"/>
      <c r="L65" s="27"/>
      <c r="M65" s="27"/>
      <c r="N65" s="27">
        <v>3642325.2179999999</v>
      </c>
      <c r="O65" s="27"/>
      <c r="P65" s="41"/>
      <c r="Q65" s="27"/>
      <c r="R65" s="27"/>
      <c r="S65" s="27"/>
      <c r="T65" s="41"/>
      <c r="U65" s="27"/>
      <c r="V65" s="27"/>
      <c r="W65" s="27"/>
      <c r="X65" s="27"/>
      <c r="Y65" s="27"/>
      <c r="Z65" s="69"/>
      <c r="AA65" s="27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</row>
    <row r="66" spans="1:58" s="8" customFormat="1" ht="18.75" customHeight="1">
      <c r="A66" s="43"/>
      <c r="B66" s="52" t="s">
        <v>86</v>
      </c>
      <c r="C66" s="27">
        <v>6314648.4819999998</v>
      </c>
      <c r="D66" s="41"/>
      <c r="E66" s="41"/>
      <c r="F66" s="41"/>
      <c r="G66" s="41"/>
      <c r="H66" s="41"/>
      <c r="I66" s="27"/>
      <c r="J66" s="42"/>
      <c r="K66" s="27"/>
      <c r="L66" s="27"/>
      <c r="M66" s="27"/>
      <c r="N66" s="27">
        <v>6314648.4819999998</v>
      </c>
      <c r="O66" s="27"/>
      <c r="P66" s="41"/>
      <c r="Q66" s="27"/>
      <c r="R66" s="27"/>
      <c r="S66" s="27"/>
      <c r="T66" s="41"/>
      <c r="U66" s="27"/>
      <c r="V66" s="27"/>
      <c r="W66" s="27"/>
      <c r="X66" s="27"/>
      <c r="Y66" s="27"/>
      <c r="Z66" s="69"/>
      <c r="AA66" s="27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</row>
    <row r="67" spans="1:58" s="8" customFormat="1" ht="18.75" customHeight="1">
      <c r="A67" s="43"/>
      <c r="B67" s="52" t="s">
        <v>87</v>
      </c>
      <c r="C67" s="27">
        <v>10568305.938000001</v>
      </c>
      <c r="D67" s="41"/>
      <c r="E67" s="41"/>
      <c r="F67" s="41"/>
      <c r="G67" s="41"/>
      <c r="H67" s="41"/>
      <c r="I67" s="27"/>
      <c r="J67" s="42"/>
      <c r="K67" s="27"/>
      <c r="L67" s="27"/>
      <c r="M67" s="27"/>
      <c r="N67" s="27"/>
      <c r="O67" s="27"/>
      <c r="P67" s="41"/>
      <c r="Q67" s="27"/>
      <c r="R67" s="27"/>
      <c r="S67" s="27"/>
      <c r="T67" s="41"/>
      <c r="U67" s="27"/>
      <c r="V67" s="27"/>
      <c r="W67" s="41">
        <v>10568305.938000001</v>
      </c>
      <c r="X67" s="27"/>
      <c r="Y67" s="27"/>
      <c r="Z67" s="69"/>
      <c r="AA67" s="27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</row>
    <row r="68" spans="1:58" s="8" customFormat="1" ht="18.75" customHeight="1">
      <c r="A68" s="43"/>
      <c r="B68" s="52" t="s">
        <v>88</v>
      </c>
      <c r="C68" s="27">
        <v>5447148.8940000003</v>
      </c>
      <c r="D68" s="41"/>
      <c r="E68" s="41"/>
      <c r="F68" s="41"/>
      <c r="G68" s="41"/>
      <c r="H68" s="41"/>
      <c r="I68" s="27"/>
      <c r="J68" s="42"/>
      <c r="K68" s="27"/>
      <c r="L68" s="27"/>
      <c r="M68" s="27"/>
      <c r="N68" s="27">
        <v>5447148.8940000003</v>
      </c>
      <c r="O68" s="27"/>
      <c r="P68" s="41"/>
      <c r="Q68" s="27"/>
      <c r="R68" s="27"/>
      <c r="S68" s="27"/>
      <c r="T68" s="41"/>
      <c r="U68" s="27"/>
      <c r="V68" s="27"/>
      <c r="W68" s="27"/>
      <c r="X68" s="27"/>
      <c r="Y68" s="27"/>
      <c r="Z68" s="69"/>
      <c r="AA68" s="27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</row>
    <row r="69" spans="1:58" s="8" customFormat="1" ht="18.75" customHeight="1">
      <c r="A69" s="43"/>
      <c r="B69" s="52" t="s">
        <v>89</v>
      </c>
      <c r="C69" s="27">
        <v>10565367.552000001</v>
      </c>
      <c r="D69" s="41"/>
      <c r="E69" s="41"/>
      <c r="F69" s="41"/>
      <c r="G69" s="41"/>
      <c r="H69" s="41"/>
      <c r="I69" s="27"/>
      <c r="J69" s="42"/>
      <c r="K69" s="27"/>
      <c r="L69" s="27"/>
      <c r="M69" s="27"/>
      <c r="N69" s="27"/>
      <c r="O69" s="27"/>
      <c r="P69" s="41"/>
      <c r="Q69" s="27"/>
      <c r="R69" s="27"/>
      <c r="S69" s="27"/>
      <c r="T69" s="41"/>
      <c r="U69" s="27"/>
      <c r="V69" s="27"/>
      <c r="W69" s="41">
        <v>10565367.552000001</v>
      </c>
      <c r="X69" s="27"/>
      <c r="Y69" s="27"/>
      <c r="Z69" s="69"/>
      <c r="AA69" s="27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</row>
    <row r="70" spans="1:58" s="8" customFormat="1" ht="18.75" customHeight="1">
      <c r="A70" s="43"/>
      <c r="B70" s="52" t="s">
        <v>90</v>
      </c>
      <c r="C70" s="27">
        <v>8574074.0219999999</v>
      </c>
      <c r="D70" s="41">
        <v>1174414.264</v>
      </c>
      <c r="E70" s="41">
        <v>2723483.9879999999</v>
      </c>
      <c r="F70" s="41">
        <v>971998.95199999993</v>
      </c>
      <c r="G70" s="41">
        <v>2469451.2119999998</v>
      </c>
      <c r="H70" s="41">
        <v>1234725.6059999999</v>
      </c>
      <c r="I70" s="27"/>
      <c r="J70" s="42"/>
      <c r="K70" s="27"/>
      <c r="L70" s="27"/>
      <c r="M70" s="27"/>
      <c r="N70" s="27"/>
      <c r="O70" s="27"/>
      <c r="P70" s="41"/>
      <c r="Q70" s="27"/>
      <c r="R70" s="27"/>
      <c r="S70" s="27"/>
      <c r="T70" s="41"/>
      <c r="U70" s="27"/>
      <c r="V70" s="27"/>
      <c r="W70" s="27"/>
      <c r="X70" s="27"/>
      <c r="Y70" s="27"/>
      <c r="Z70" s="69"/>
      <c r="AA70" s="27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</row>
    <row r="71" spans="1:58" s="8" customFormat="1" ht="18.75" customHeight="1">
      <c r="A71" s="43"/>
      <c r="B71" s="52" t="s">
        <v>91</v>
      </c>
      <c r="C71" s="27">
        <v>4895535.3439999996</v>
      </c>
      <c r="D71" s="41"/>
      <c r="E71" s="41"/>
      <c r="F71" s="41"/>
      <c r="G71" s="41"/>
      <c r="H71" s="41"/>
      <c r="I71" s="27"/>
      <c r="J71" s="42"/>
      <c r="K71" s="27"/>
      <c r="L71" s="27"/>
      <c r="M71" s="27"/>
      <c r="N71" s="27">
        <v>4895535.3439999996</v>
      </c>
      <c r="O71" s="27"/>
      <c r="P71" s="41"/>
      <c r="Q71" s="27"/>
      <c r="R71" s="27"/>
      <c r="S71" s="27"/>
      <c r="T71" s="41"/>
      <c r="U71" s="27"/>
      <c r="V71" s="27"/>
      <c r="W71" s="27"/>
      <c r="X71" s="27"/>
      <c r="Y71" s="27"/>
      <c r="Z71" s="69"/>
      <c r="AA71" s="27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</row>
    <row r="72" spans="1:58" s="8" customFormat="1" ht="18.75" customHeight="1">
      <c r="A72" s="43"/>
      <c r="B72" s="52" t="s">
        <v>92</v>
      </c>
      <c r="C72" s="27">
        <v>3726882.9419999998</v>
      </c>
      <c r="D72" s="41">
        <v>510481.304</v>
      </c>
      <c r="E72" s="41">
        <v>1183813.6680000001</v>
      </c>
      <c r="F72" s="41">
        <v>422497.67199999996</v>
      </c>
      <c r="G72" s="41">
        <v>1073393.5319999999</v>
      </c>
      <c r="H72" s="41">
        <v>536696.76599999995</v>
      </c>
      <c r="I72" s="27"/>
      <c r="J72" s="42"/>
      <c r="K72" s="27"/>
      <c r="L72" s="27"/>
      <c r="M72" s="27"/>
      <c r="N72" s="27"/>
      <c r="O72" s="27"/>
      <c r="P72" s="41"/>
      <c r="Q72" s="27"/>
      <c r="R72" s="27"/>
      <c r="S72" s="27"/>
      <c r="T72" s="41"/>
      <c r="U72" s="27"/>
      <c r="V72" s="27"/>
      <c r="W72" s="27"/>
      <c r="X72" s="27"/>
      <c r="Y72" s="27"/>
      <c r="Z72" s="69"/>
      <c r="AA72" s="27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</row>
    <row r="73" spans="1:58" s="8" customFormat="1" ht="18.75" customHeight="1">
      <c r="A73" s="43"/>
      <c r="B73" s="52" t="s">
        <v>93</v>
      </c>
      <c r="C73" s="27">
        <v>9432009.2489999998</v>
      </c>
      <c r="D73" s="41">
        <v>1291927.9879999999</v>
      </c>
      <c r="E73" s="41">
        <v>2996000.0460000001</v>
      </c>
      <c r="F73" s="41">
        <v>1069258.6839999999</v>
      </c>
      <c r="G73" s="41">
        <v>2716548.3539999998</v>
      </c>
      <c r="H73" s="41">
        <v>1358274.1769999999</v>
      </c>
      <c r="I73" s="27"/>
      <c r="J73" s="42"/>
      <c r="K73" s="27"/>
      <c r="L73" s="27"/>
      <c r="M73" s="27"/>
      <c r="N73" s="27"/>
      <c r="O73" s="27"/>
      <c r="P73" s="41"/>
      <c r="Q73" s="27"/>
      <c r="R73" s="27"/>
      <c r="S73" s="27"/>
      <c r="T73" s="41"/>
      <c r="U73" s="27"/>
      <c r="V73" s="27"/>
      <c r="W73" s="27"/>
      <c r="X73" s="27"/>
      <c r="Y73" s="27"/>
      <c r="Z73" s="69"/>
      <c r="AA73" s="27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</row>
    <row r="74" spans="1:58" s="8" customFormat="1" ht="18.75" customHeight="1">
      <c r="A74" s="43"/>
      <c r="B74" s="47" t="s">
        <v>94</v>
      </c>
      <c r="C74" s="27">
        <v>5426284.7520000003</v>
      </c>
      <c r="D74" s="41">
        <v>338155.2</v>
      </c>
      <c r="E74" s="27">
        <v>1889860.32</v>
      </c>
      <c r="F74" s="41">
        <v>304452.288</v>
      </c>
      <c r="G74" s="27">
        <v>1917648</v>
      </c>
      <c r="H74" s="41">
        <v>976168.9439999999</v>
      </c>
      <c r="I74" s="27"/>
      <c r="J74" s="42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69"/>
      <c r="AA74" s="27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</row>
    <row r="75" spans="1:58" s="8" customFormat="1" ht="18.75" customHeight="1">
      <c r="A75" s="43"/>
      <c r="B75" s="47" t="s">
        <v>95</v>
      </c>
      <c r="C75" s="27">
        <v>6425691.0620000008</v>
      </c>
      <c r="D75" s="41">
        <v>400436.2</v>
      </c>
      <c r="E75" s="27">
        <v>2237932.42</v>
      </c>
      <c r="F75" s="41">
        <v>360525.92800000001</v>
      </c>
      <c r="G75" s="27">
        <v>2270838</v>
      </c>
      <c r="H75" s="41">
        <v>1155958.514</v>
      </c>
      <c r="I75" s="27"/>
      <c r="J75" s="42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69"/>
      <c r="AA75" s="27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</row>
    <row r="76" spans="1:58" s="8" customFormat="1" ht="18.75" customHeight="1">
      <c r="A76" s="43"/>
      <c r="B76" s="47" t="s">
        <v>96</v>
      </c>
      <c r="C76" s="27">
        <v>6520716.5800000001</v>
      </c>
      <c r="D76" s="41">
        <v>406358</v>
      </c>
      <c r="E76" s="27">
        <v>2271027.8000000003</v>
      </c>
      <c r="F76" s="41">
        <v>365857.52</v>
      </c>
      <c r="G76" s="27">
        <v>2304420</v>
      </c>
      <c r="H76" s="41">
        <v>1173053.26</v>
      </c>
      <c r="I76" s="27"/>
      <c r="J76" s="42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69"/>
      <c r="AA76" s="27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</row>
    <row r="77" spans="1:58" s="8" customFormat="1" ht="18.75" customHeight="1">
      <c r="A77" s="43"/>
      <c r="B77" s="47" t="s">
        <v>97</v>
      </c>
      <c r="C77" s="27">
        <v>7976573.0505999997</v>
      </c>
      <c r="D77" s="41">
        <v>497084.06</v>
      </c>
      <c r="E77" s="27">
        <v>2778071.8460000004</v>
      </c>
      <c r="F77" s="41">
        <v>447541.18640000001</v>
      </c>
      <c r="G77" s="27">
        <v>2818919.4</v>
      </c>
      <c r="H77" s="41">
        <v>1434956.5582000001</v>
      </c>
      <c r="I77" s="27"/>
      <c r="J77" s="42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69"/>
      <c r="AA77" s="27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</row>
    <row r="78" spans="1:58" s="8" customFormat="1" ht="18.75" customHeight="1">
      <c r="A78" s="43"/>
      <c r="B78" s="47" t="s">
        <v>98</v>
      </c>
      <c r="C78" s="27">
        <v>7063017.381000001</v>
      </c>
      <c r="D78" s="41">
        <v>440153.10000000003</v>
      </c>
      <c r="E78" s="27">
        <v>2459899.7100000004</v>
      </c>
      <c r="F78" s="41">
        <v>396284.364</v>
      </c>
      <c r="G78" s="27">
        <v>2496069</v>
      </c>
      <c r="H78" s="41">
        <v>1270611.2069999999</v>
      </c>
      <c r="I78" s="27"/>
      <c r="J78" s="42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69"/>
      <c r="AA78" s="27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</row>
    <row r="79" spans="1:58" s="8" customFormat="1" ht="18.75" customHeight="1">
      <c r="A79" s="43"/>
      <c r="B79" s="52" t="s">
        <v>99</v>
      </c>
      <c r="C79" s="27">
        <v>4055546.6089999997</v>
      </c>
      <c r="D79" s="41"/>
      <c r="E79" s="41"/>
      <c r="F79" s="41"/>
      <c r="G79" s="41"/>
      <c r="H79" s="41"/>
      <c r="I79" s="27"/>
      <c r="J79" s="42"/>
      <c r="K79" s="27"/>
      <c r="L79" s="27"/>
      <c r="M79" s="27"/>
      <c r="N79" s="27">
        <v>4055546.6089999997</v>
      </c>
      <c r="O79" s="27"/>
      <c r="P79" s="41"/>
      <c r="Q79" s="27"/>
      <c r="R79" s="27"/>
      <c r="S79" s="27"/>
      <c r="T79" s="41"/>
      <c r="U79" s="27"/>
      <c r="V79" s="27"/>
      <c r="W79" s="27"/>
      <c r="X79" s="27"/>
      <c r="Y79" s="27"/>
      <c r="Z79" s="69"/>
      <c r="AA79" s="27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</row>
    <row r="80" spans="1:58" s="8" customFormat="1" ht="18.75" customHeight="1">
      <c r="A80" s="43"/>
      <c r="B80" s="47" t="s">
        <v>100</v>
      </c>
      <c r="C80" s="27">
        <v>2357298.6119999997</v>
      </c>
      <c r="D80" s="41"/>
      <c r="E80" s="27"/>
      <c r="F80" s="41"/>
      <c r="G80" s="27"/>
      <c r="H80" s="41"/>
      <c r="I80" s="27"/>
      <c r="J80" s="42"/>
      <c r="K80" s="27"/>
      <c r="L80" s="27"/>
      <c r="M80" s="27"/>
      <c r="N80" s="27">
        <v>2357298.6119999997</v>
      </c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69"/>
      <c r="AA80" s="27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</row>
    <row r="81" spans="1:58" s="8" customFormat="1" ht="18.75" customHeight="1">
      <c r="A81" s="43"/>
      <c r="B81" s="47" t="s">
        <v>101</v>
      </c>
      <c r="C81" s="27">
        <v>8426142.0529999994</v>
      </c>
      <c r="D81" s="41">
        <v>525100.29999999993</v>
      </c>
      <c r="E81" s="27">
        <v>2934647.23</v>
      </c>
      <c r="F81" s="41">
        <v>472765.13199999998</v>
      </c>
      <c r="G81" s="27">
        <v>2977796.9999999995</v>
      </c>
      <c r="H81" s="41">
        <v>1515832.3909999998</v>
      </c>
      <c r="I81" s="27"/>
      <c r="J81" s="42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69"/>
      <c r="AA81" s="27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</row>
    <row r="82" spans="1:58" s="8" customFormat="1" ht="18.75" customHeight="1">
      <c r="A82" s="43"/>
      <c r="B82" s="47" t="s">
        <v>102</v>
      </c>
      <c r="C82" s="27">
        <v>7674129.7639999995</v>
      </c>
      <c r="D82" s="41">
        <v>478236.39999999997</v>
      </c>
      <c r="E82" s="27">
        <v>2672737.2400000002</v>
      </c>
      <c r="F82" s="41">
        <v>430572.016</v>
      </c>
      <c r="G82" s="27">
        <v>2712036</v>
      </c>
      <c r="H82" s="41">
        <v>1380548.1079999998</v>
      </c>
      <c r="I82" s="27"/>
      <c r="J82" s="42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69"/>
      <c r="AA82" s="27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</row>
    <row r="83" spans="1:58" s="8" customFormat="1" ht="18.75" customHeight="1">
      <c r="A83" s="43"/>
      <c r="B83" s="47" t="s">
        <v>103</v>
      </c>
      <c r="C83" s="27">
        <v>14992733.021000002</v>
      </c>
      <c r="D83" s="41">
        <v>934317.1</v>
      </c>
      <c r="E83" s="27">
        <v>5221652.1100000003</v>
      </c>
      <c r="F83" s="41">
        <v>841196.52399999998</v>
      </c>
      <c r="G83" s="27">
        <v>5298429</v>
      </c>
      <c r="H83" s="41">
        <v>2697138.287</v>
      </c>
      <c r="I83" s="27"/>
      <c r="J83" s="42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69"/>
      <c r="AA83" s="27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</row>
    <row r="84" spans="1:58" s="8" customFormat="1" ht="18.75" customHeight="1">
      <c r="A84" s="43"/>
      <c r="B84" s="47" t="s">
        <v>104</v>
      </c>
      <c r="C84" s="27">
        <v>10223435.039999999</v>
      </c>
      <c r="D84" s="41">
        <v>637104</v>
      </c>
      <c r="E84" s="27">
        <v>3560606.4000000004</v>
      </c>
      <c r="F84" s="41">
        <v>573605.76</v>
      </c>
      <c r="G84" s="27">
        <v>3612960</v>
      </c>
      <c r="H84" s="41">
        <v>1839158.88</v>
      </c>
      <c r="I84" s="27"/>
      <c r="J84" s="42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69"/>
      <c r="AA84" s="27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</row>
    <row r="85" spans="1:58" s="8" customFormat="1" ht="18.75" customHeight="1">
      <c r="A85" s="43"/>
      <c r="B85" s="47" t="s">
        <v>105</v>
      </c>
      <c r="C85" s="27">
        <v>10405949.569400001</v>
      </c>
      <c r="D85" s="41">
        <v>648477.93999999994</v>
      </c>
      <c r="E85" s="27">
        <v>3624172.3540000003</v>
      </c>
      <c r="F85" s="41">
        <v>583846.09360000002</v>
      </c>
      <c r="G85" s="27">
        <v>3677460.6</v>
      </c>
      <c r="H85" s="41">
        <v>1871992.5817999998</v>
      </c>
      <c r="I85" s="27"/>
      <c r="J85" s="42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69"/>
      <c r="AA85" s="27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</row>
    <row r="86" spans="1:58" s="8" customFormat="1" ht="18.75" customHeight="1">
      <c r="A86" s="43"/>
      <c r="B86" s="47" t="s">
        <v>106</v>
      </c>
      <c r="C86" s="27">
        <v>10354177.0458</v>
      </c>
      <c r="D86" s="41">
        <v>645251.58000000007</v>
      </c>
      <c r="E86" s="27">
        <v>3606141.0780000002</v>
      </c>
      <c r="F86" s="41">
        <v>580941.29520000005</v>
      </c>
      <c r="G86" s="27">
        <v>3659164.2</v>
      </c>
      <c r="H86" s="41">
        <v>1862678.8925999999</v>
      </c>
      <c r="I86" s="27"/>
      <c r="J86" s="42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69"/>
      <c r="AA86" s="27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</row>
    <row r="87" spans="1:58" s="76" customFormat="1" ht="18.75" customHeight="1">
      <c r="B87" s="220" t="s">
        <v>186</v>
      </c>
      <c r="C87" s="77">
        <f>SUM(C88:C132)</f>
        <v>214022159.76959997</v>
      </c>
      <c r="D87" s="77">
        <f t="shared" ref="D87:AA87" si="21">SUM(D88:D132)</f>
        <v>12044890.069599999</v>
      </c>
      <c r="E87" s="77">
        <f t="shared" si="21"/>
        <v>48836883.207200006</v>
      </c>
      <c r="F87" s="77">
        <f t="shared" si="21"/>
        <v>10433619.9264</v>
      </c>
      <c r="G87" s="77">
        <f t="shared" si="21"/>
        <v>48139802.701799996</v>
      </c>
      <c r="H87" s="77">
        <f t="shared" si="21"/>
        <v>24397836.530199997</v>
      </c>
      <c r="I87" s="77">
        <f t="shared" si="21"/>
        <v>0</v>
      </c>
      <c r="J87" s="77">
        <f t="shared" si="21"/>
        <v>0</v>
      </c>
      <c r="K87" s="77">
        <f t="shared" si="21"/>
        <v>0</v>
      </c>
      <c r="L87" s="77">
        <f t="shared" si="21"/>
        <v>0</v>
      </c>
      <c r="M87" s="77">
        <f t="shared" si="21"/>
        <v>0</v>
      </c>
      <c r="N87" s="77">
        <f t="shared" si="21"/>
        <v>39643913.109399997</v>
      </c>
      <c r="O87" s="77">
        <f t="shared" si="21"/>
        <v>0</v>
      </c>
      <c r="P87" s="77">
        <f t="shared" si="21"/>
        <v>9638764.6579999998</v>
      </c>
      <c r="Q87" s="77">
        <f t="shared" si="21"/>
        <v>0</v>
      </c>
      <c r="R87" s="77">
        <f t="shared" si="21"/>
        <v>10943163.812000001</v>
      </c>
      <c r="S87" s="77">
        <f t="shared" si="21"/>
        <v>0</v>
      </c>
      <c r="T87" s="77">
        <f t="shared" si="21"/>
        <v>3013636.6260000002</v>
      </c>
      <c r="U87" s="77">
        <f t="shared" si="21"/>
        <v>0</v>
      </c>
      <c r="V87" s="77">
        <f t="shared" si="21"/>
        <v>0</v>
      </c>
      <c r="W87" s="77">
        <f t="shared" si="21"/>
        <v>6929649.1290000007</v>
      </c>
      <c r="X87" s="77">
        <f t="shared" si="21"/>
        <v>0</v>
      </c>
      <c r="Y87" s="77">
        <f t="shared" si="21"/>
        <v>0</v>
      </c>
      <c r="Z87" s="77">
        <f t="shared" si="21"/>
        <v>0</v>
      </c>
      <c r="AA87" s="77">
        <f t="shared" si="21"/>
        <v>0</v>
      </c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</row>
    <row r="88" spans="1:58" s="8" customFormat="1" ht="18.75" customHeight="1">
      <c r="A88" s="43"/>
      <c r="B88" s="53" t="s">
        <v>7</v>
      </c>
      <c r="C88" s="27">
        <v>6324112.0600000005</v>
      </c>
      <c r="D88" s="41">
        <v>394106</v>
      </c>
      <c r="E88" s="27">
        <v>2202554.6</v>
      </c>
      <c r="F88" s="41">
        <v>354826.64</v>
      </c>
      <c r="G88" s="27">
        <v>2234940</v>
      </c>
      <c r="H88" s="41">
        <v>1137684.82</v>
      </c>
      <c r="I88" s="27"/>
      <c r="J88" s="42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69"/>
      <c r="AA88" s="27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</row>
    <row r="89" spans="1:58" s="8" customFormat="1" ht="18.75" customHeight="1">
      <c r="A89" s="43"/>
      <c r="B89" s="53" t="s">
        <v>10</v>
      </c>
      <c r="C89" s="27">
        <v>1174544.2799999998</v>
      </c>
      <c r="D89" s="41"/>
      <c r="E89" s="27"/>
      <c r="F89" s="41"/>
      <c r="G89" s="27"/>
      <c r="H89" s="41"/>
      <c r="I89" s="27"/>
      <c r="J89" s="42"/>
      <c r="K89" s="27"/>
      <c r="L89" s="27"/>
      <c r="M89" s="27"/>
      <c r="N89" s="27"/>
      <c r="O89" s="27"/>
      <c r="P89" s="27"/>
      <c r="Q89" s="27"/>
      <c r="R89" s="27"/>
      <c r="S89" s="27"/>
      <c r="T89" s="27">
        <v>1174544.2799999998</v>
      </c>
      <c r="U89" s="27"/>
      <c r="V89" s="27"/>
      <c r="W89" s="27"/>
      <c r="X89" s="27"/>
      <c r="Y89" s="27"/>
      <c r="Z89" s="69"/>
      <c r="AA89" s="27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</row>
    <row r="90" spans="1:58" s="8" customFormat="1" ht="18.75" customHeight="1">
      <c r="A90" s="43"/>
      <c r="B90" s="53" t="s">
        <v>14</v>
      </c>
      <c r="C90" s="27">
        <v>1693802.6639999999</v>
      </c>
      <c r="D90" s="41"/>
      <c r="E90" s="27"/>
      <c r="F90" s="41"/>
      <c r="G90" s="27"/>
      <c r="H90" s="41"/>
      <c r="I90" s="27"/>
      <c r="J90" s="42"/>
      <c r="K90" s="27"/>
      <c r="L90" s="27"/>
      <c r="M90" s="27"/>
      <c r="N90" s="27">
        <v>1693802.6639999999</v>
      </c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69"/>
      <c r="AA90" s="27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</row>
    <row r="91" spans="1:58" s="8" customFormat="1" ht="18.75" customHeight="1">
      <c r="A91" s="43"/>
      <c r="B91" s="53" t="s">
        <v>107</v>
      </c>
      <c r="C91" s="27">
        <v>1175571.3060000001</v>
      </c>
      <c r="D91" s="41"/>
      <c r="E91" s="27"/>
      <c r="F91" s="41"/>
      <c r="G91" s="27"/>
      <c r="H91" s="41"/>
      <c r="I91" s="27"/>
      <c r="J91" s="42"/>
      <c r="K91" s="27"/>
      <c r="L91" s="27"/>
      <c r="M91" s="27"/>
      <c r="N91" s="27"/>
      <c r="O91" s="27"/>
      <c r="P91" s="27"/>
      <c r="Q91" s="27"/>
      <c r="R91" s="27"/>
      <c r="S91" s="27"/>
      <c r="T91" s="27">
        <v>1175571.3060000001</v>
      </c>
      <c r="U91" s="27"/>
      <c r="V91" s="27"/>
      <c r="W91" s="27"/>
      <c r="X91" s="27"/>
      <c r="Y91" s="27"/>
      <c r="Z91" s="69"/>
      <c r="AA91" s="27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</row>
    <row r="92" spans="1:58" s="8" customFormat="1" ht="18.75" customHeight="1">
      <c r="A92" s="43"/>
      <c r="B92" s="54" t="s">
        <v>108</v>
      </c>
      <c r="C92" s="27">
        <v>7531591.4869999997</v>
      </c>
      <c r="D92" s="41">
        <v>469353.7</v>
      </c>
      <c r="E92" s="27">
        <v>2623094.17</v>
      </c>
      <c r="F92" s="41">
        <v>422574.62799999997</v>
      </c>
      <c r="G92" s="27">
        <v>2661663</v>
      </c>
      <c r="H92" s="41">
        <v>1354905.9889999998</v>
      </c>
      <c r="I92" s="27"/>
      <c r="J92" s="42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69"/>
      <c r="AA92" s="27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</row>
    <row r="93" spans="1:58" s="8" customFormat="1" ht="18.75" customHeight="1">
      <c r="A93" s="43"/>
      <c r="B93" s="53" t="s">
        <v>109</v>
      </c>
      <c r="C93" s="27">
        <v>981758.23199999996</v>
      </c>
      <c r="D93" s="41"/>
      <c r="E93" s="27"/>
      <c r="F93" s="41"/>
      <c r="G93" s="27"/>
      <c r="H93" s="41"/>
      <c r="I93" s="27"/>
      <c r="J93" s="42"/>
      <c r="K93" s="27"/>
      <c r="L93" s="27"/>
      <c r="M93" s="27"/>
      <c r="N93" s="27">
        <v>981758.23199999996</v>
      </c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69"/>
      <c r="AA93" s="27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</row>
    <row r="94" spans="1:58" s="8" customFormat="1" ht="18.75" customHeight="1">
      <c r="A94" s="43"/>
      <c r="B94" s="53" t="s">
        <v>110</v>
      </c>
      <c r="C94" s="27">
        <v>8593255.8949999996</v>
      </c>
      <c r="D94" s="41">
        <v>535514.5</v>
      </c>
      <c r="E94" s="27">
        <v>2992849.45</v>
      </c>
      <c r="F94" s="41">
        <v>482141.38</v>
      </c>
      <c r="G94" s="27">
        <v>3036855</v>
      </c>
      <c r="H94" s="41">
        <v>1545895.5649999999</v>
      </c>
      <c r="I94" s="27"/>
      <c r="J94" s="42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69"/>
      <c r="AA94" s="27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</row>
    <row r="95" spans="1:58" s="8" customFormat="1" ht="18.75" customHeight="1">
      <c r="A95" s="43"/>
      <c r="B95" s="53" t="s">
        <v>16</v>
      </c>
      <c r="C95" s="27">
        <v>2604667.1879999996</v>
      </c>
      <c r="D95" s="41"/>
      <c r="E95" s="27"/>
      <c r="F95" s="41"/>
      <c r="G95" s="27"/>
      <c r="H95" s="41"/>
      <c r="I95" s="27"/>
      <c r="J95" s="42"/>
      <c r="K95" s="27"/>
      <c r="L95" s="27"/>
      <c r="M95" s="27"/>
      <c r="N95" s="27"/>
      <c r="O95" s="27"/>
      <c r="P95" s="27">
        <v>2604667.1879999996</v>
      </c>
      <c r="Q95" s="27"/>
      <c r="R95" s="27"/>
      <c r="S95" s="27"/>
      <c r="T95" s="27"/>
      <c r="U95" s="27"/>
      <c r="V95" s="27"/>
      <c r="W95" s="27"/>
      <c r="X95" s="27"/>
      <c r="Y95" s="27"/>
      <c r="Z95" s="69"/>
      <c r="AA95" s="27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</row>
    <row r="96" spans="1:58" s="8" customFormat="1" ht="18.75" customHeight="1">
      <c r="A96" s="43"/>
      <c r="B96" s="53" t="s">
        <v>111</v>
      </c>
      <c r="C96" s="27">
        <v>11064574.711400002</v>
      </c>
      <c r="D96" s="41">
        <v>689522.14</v>
      </c>
      <c r="E96" s="27">
        <v>3853557.5740000005</v>
      </c>
      <c r="F96" s="41">
        <v>620799.5416</v>
      </c>
      <c r="G96" s="27">
        <v>3910218.6</v>
      </c>
      <c r="H96" s="41">
        <v>1990476.8558</v>
      </c>
      <c r="I96" s="27"/>
      <c r="J96" s="42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69"/>
      <c r="AA96" s="27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</row>
    <row r="97" spans="1:58" s="8" customFormat="1" ht="18.75" customHeight="1">
      <c r="A97" s="43"/>
      <c r="B97" s="53" t="s">
        <v>112</v>
      </c>
      <c r="C97" s="27">
        <v>3106293.8345999997</v>
      </c>
      <c r="D97" s="41"/>
      <c r="E97" s="27"/>
      <c r="F97" s="41"/>
      <c r="G97" s="27"/>
      <c r="H97" s="41"/>
      <c r="I97" s="27"/>
      <c r="J97" s="42"/>
      <c r="K97" s="27"/>
      <c r="L97" s="27"/>
      <c r="M97" s="27"/>
      <c r="N97" s="27">
        <v>3106293.8345999997</v>
      </c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69"/>
      <c r="AA97" s="27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</row>
    <row r="98" spans="1:58" s="8" customFormat="1" ht="18.75" customHeight="1">
      <c r="A98" s="43"/>
      <c r="B98" s="53" t="s">
        <v>113</v>
      </c>
      <c r="C98" s="27">
        <v>2644723.6181999999</v>
      </c>
      <c r="D98" s="41"/>
      <c r="E98" s="27"/>
      <c r="F98" s="41"/>
      <c r="G98" s="27"/>
      <c r="H98" s="41"/>
      <c r="I98" s="27"/>
      <c r="J98" s="42"/>
      <c r="K98" s="27"/>
      <c r="L98" s="27"/>
      <c r="M98" s="27"/>
      <c r="N98" s="27">
        <v>2644723.6181999999</v>
      </c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69"/>
      <c r="AA98" s="27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</row>
    <row r="99" spans="1:58" s="8" customFormat="1" ht="18.75" customHeight="1">
      <c r="A99" s="43"/>
      <c r="B99" s="213" t="s">
        <v>114</v>
      </c>
      <c r="C99" s="27">
        <v>6297898.1239999998</v>
      </c>
      <c r="D99" s="41">
        <v>392472.39999999997</v>
      </c>
      <c r="E99" s="27">
        <v>2193424.84</v>
      </c>
      <c r="F99" s="41">
        <v>353355.85599999997</v>
      </c>
      <c r="G99" s="27">
        <v>2225676</v>
      </c>
      <c r="H99" s="41">
        <v>1132969.0279999999</v>
      </c>
      <c r="I99" s="27"/>
      <c r="J99" s="42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69"/>
      <c r="AA99" s="27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</row>
    <row r="100" spans="1:58" s="8" customFormat="1" ht="18.75" customHeight="1">
      <c r="A100" s="43"/>
      <c r="B100" s="213" t="s">
        <v>115</v>
      </c>
      <c r="C100" s="27">
        <v>3265273.4030000004</v>
      </c>
      <c r="D100" s="41">
        <v>203485.30000000002</v>
      </c>
      <c r="E100" s="27">
        <v>1137225.7300000002</v>
      </c>
      <c r="F100" s="41">
        <v>183204.53200000001</v>
      </c>
      <c r="G100" s="27">
        <v>1153947</v>
      </c>
      <c r="H100" s="41">
        <v>587410.84100000001</v>
      </c>
      <c r="I100" s="27"/>
      <c r="J100" s="42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69"/>
      <c r="AA100" s="27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</row>
    <row r="101" spans="1:58" s="8" customFormat="1" ht="18.75" customHeight="1">
      <c r="A101" s="43"/>
      <c r="B101" s="213" t="s">
        <v>65</v>
      </c>
      <c r="C101" s="27">
        <v>1402376.9031</v>
      </c>
      <c r="D101" s="41"/>
      <c r="E101" s="27"/>
      <c r="F101" s="41"/>
      <c r="G101" s="27"/>
      <c r="H101" s="41"/>
      <c r="I101" s="27"/>
      <c r="J101" s="42"/>
      <c r="K101" s="27"/>
      <c r="L101" s="27"/>
      <c r="M101" s="27"/>
      <c r="N101" s="27">
        <v>1402376.9031</v>
      </c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69"/>
      <c r="AA101" s="27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</row>
    <row r="102" spans="1:58" s="8" customFormat="1" ht="18.75" customHeight="1">
      <c r="A102" s="43"/>
      <c r="B102" s="213" t="s">
        <v>66</v>
      </c>
      <c r="C102" s="27">
        <v>1448003.4875999999</v>
      </c>
      <c r="D102" s="41"/>
      <c r="E102" s="27"/>
      <c r="F102" s="41"/>
      <c r="G102" s="27"/>
      <c r="H102" s="41"/>
      <c r="I102" s="27"/>
      <c r="J102" s="42"/>
      <c r="K102" s="27"/>
      <c r="L102" s="27"/>
      <c r="M102" s="27"/>
      <c r="N102" s="27">
        <v>1448003.4875999999</v>
      </c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69"/>
      <c r="AA102" s="27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</row>
    <row r="103" spans="1:58" s="8" customFormat="1" ht="18.75" customHeight="1">
      <c r="A103" s="43"/>
      <c r="B103" s="213" t="s">
        <v>68</v>
      </c>
      <c r="C103" s="27">
        <v>1444317.399</v>
      </c>
      <c r="D103" s="41"/>
      <c r="E103" s="27"/>
      <c r="F103" s="41"/>
      <c r="G103" s="27"/>
      <c r="H103" s="41"/>
      <c r="I103" s="27"/>
      <c r="J103" s="42"/>
      <c r="K103" s="27"/>
      <c r="L103" s="27"/>
      <c r="M103" s="27"/>
      <c r="N103" s="27">
        <v>1444317.399</v>
      </c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69"/>
      <c r="AA103" s="27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</row>
    <row r="104" spans="1:58" s="8" customFormat="1" ht="18.75" customHeight="1">
      <c r="A104" s="43"/>
      <c r="B104" s="213" t="s">
        <v>116</v>
      </c>
      <c r="C104" s="27">
        <v>1446744.8231999998</v>
      </c>
      <c r="D104" s="41"/>
      <c r="E104" s="27"/>
      <c r="F104" s="41"/>
      <c r="G104" s="27"/>
      <c r="H104" s="41"/>
      <c r="I104" s="27"/>
      <c r="J104" s="42"/>
      <c r="K104" s="27"/>
      <c r="L104" s="27"/>
      <c r="M104" s="27"/>
      <c r="N104" s="27">
        <v>1446744.8231999998</v>
      </c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69"/>
      <c r="AA104" s="27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</row>
    <row r="105" spans="1:58" s="8" customFormat="1" ht="18.75" customHeight="1">
      <c r="A105" s="43"/>
      <c r="B105" s="213" t="s">
        <v>117</v>
      </c>
      <c r="C105" s="27">
        <v>6719678.0495999996</v>
      </c>
      <c r="D105" s="41">
        <v>328598.63999999996</v>
      </c>
      <c r="E105" s="27">
        <v>1836451.2239999999</v>
      </c>
      <c r="F105" s="41">
        <v>295848.20159999997</v>
      </c>
      <c r="G105" s="27">
        <v>1863453.5999999999</v>
      </c>
      <c r="H105" s="41">
        <v>948581.56079999986</v>
      </c>
      <c r="I105" s="27"/>
      <c r="J105" s="42"/>
      <c r="K105" s="27"/>
      <c r="L105" s="27"/>
      <c r="M105" s="27"/>
      <c r="N105" s="27">
        <v>1446744.8231999998</v>
      </c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69"/>
      <c r="AA105" s="27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</row>
    <row r="106" spans="1:58" s="8" customFormat="1" ht="18.75" customHeight="1">
      <c r="A106" s="43"/>
      <c r="B106" s="213" t="s">
        <v>118</v>
      </c>
      <c r="C106" s="27">
        <v>1427190.5726999999</v>
      </c>
      <c r="D106" s="41"/>
      <c r="E106" s="27"/>
      <c r="F106" s="41"/>
      <c r="G106" s="27"/>
      <c r="H106" s="41"/>
      <c r="I106" s="27"/>
      <c r="J106" s="42"/>
      <c r="K106" s="27"/>
      <c r="L106" s="27"/>
      <c r="M106" s="27"/>
      <c r="N106" s="27">
        <v>1427190.5726999999</v>
      </c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69"/>
      <c r="AA106" s="27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</row>
    <row r="107" spans="1:58" s="8" customFormat="1" ht="18.75" customHeight="1">
      <c r="A107" s="43"/>
      <c r="B107" s="214" t="s">
        <v>119</v>
      </c>
      <c r="C107" s="27">
        <v>2936464.0451999996</v>
      </c>
      <c r="D107" s="41"/>
      <c r="E107" s="27"/>
      <c r="F107" s="41"/>
      <c r="G107" s="27"/>
      <c r="H107" s="41"/>
      <c r="I107" s="27"/>
      <c r="J107" s="42"/>
      <c r="K107" s="27"/>
      <c r="L107" s="27"/>
      <c r="M107" s="27"/>
      <c r="N107" s="27">
        <v>2936464.0451999996</v>
      </c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69"/>
      <c r="AA107" s="27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</row>
    <row r="108" spans="1:58" s="8" customFormat="1" ht="18.75" customHeight="1">
      <c r="A108" s="43"/>
      <c r="B108" s="214" t="s">
        <v>121</v>
      </c>
      <c r="C108" s="27">
        <v>11957368.938000001</v>
      </c>
      <c r="D108" s="41">
        <v>584726.70000000007</v>
      </c>
      <c r="E108" s="27">
        <v>3267883.4700000007</v>
      </c>
      <c r="F108" s="41">
        <v>526448.74800000002</v>
      </c>
      <c r="G108" s="27">
        <v>3315933.0000000005</v>
      </c>
      <c r="H108" s="41">
        <v>1687958.7990000001</v>
      </c>
      <c r="I108" s="27"/>
      <c r="J108" s="42"/>
      <c r="K108" s="27"/>
      <c r="L108" s="27"/>
      <c r="M108" s="27"/>
      <c r="N108" s="27">
        <v>2574418.2209999999</v>
      </c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69"/>
      <c r="AA108" s="27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</row>
    <row r="109" spans="1:58" s="8" customFormat="1" ht="18.75" customHeight="1">
      <c r="A109" s="43"/>
      <c r="B109" s="214" t="s">
        <v>122</v>
      </c>
      <c r="C109" s="27">
        <v>1862463.6935999999</v>
      </c>
      <c r="D109" s="41"/>
      <c r="E109" s="27"/>
      <c r="F109" s="41"/>
      <c r="G109" s="27"/>
      <c r="H109" s="41"/>
      <c r="I109" s="27"/>
      <c r="J109" s="42"/>
      <c r="K109" s="27"/>
      <c r="L109" s="27"/>
      <c r="M109" s="27"/>
      <c r="N109" s="27">
        <v>1862463.6935999999</v>
      </c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69"/>
      <c r="AA109" s="27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</row>
    <row r="110" spans="1:58" s="8" customFormat="1" ht="18.75" customHeight="1">
      <c r="A110" s="43"/>
      <c r="B110" s="214" t="s">
        <v>123</v>
      </c>
      <c r="C110" s="27">
        <v>9520737.7181000002</v>
      </c>
      <c r="D110" s="41">
        <v>593313.31000000006</v>
      </c>
      <c r="E110" s="27">
        <v>3315871.7710000002</v>
      </c>
      <c r="F110" s="41">
        <v>534179.5564</v>
      </c>
      <c r="G110" s="27">
        <v>3364626.9</v>
      </c>
      <c r="H110" s="41">
        <v>1712746.1806999999</v>
      </c>
      <c r="I110" s="27"/>
      <c r="J110" s="42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69"/>
      <c r="AA110" s="27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</row>
    <row r="111" spans="1:58" s="8" customFormat="1" ht="18.75" customHeight="1">
      <c r="A111" s="43"/>
      <c r="B111" s="214" t="s">
        <v>124</v>
      </c>
      <c r="C111" s="27">
        <v>2463835.5630000001</v>
      </c>
      <c r="D111" s="41"/>
      <c r="E111" s="27"/>
      <c r="F111" s="41"/>
      <c r="G111" s="27"/>
      <c r="H111" s="41"/>
      <c r="I111" s="27"/>
      <c r="J111" s="42"/>
      <c r="K111" s="27"/>
      <c r="L111" s="27"/>
      <c r="M111" s="27"/>
      <c r="N111" s="27">
        <v>2463835.5630000001</v>
      </c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69"/>
      <c r="AA111" s="27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</row>
    <row r="112" spans="1:58" s="8" customFormat="1" ht="18.75" customHeight="1">
      <c r="A112" s="43"/>
      <c r="B112" s="214" t="s">
        <v>125</v>
      </c>
      <c r="C112" s="27">
        <v>16398455.339</v>
      </c>
      <c r="D112" s="41">
        <v>1021918.9</v>
      </c>
      <c r="E112" s="27">
        <v>5711235.4900000002</v>
      </c>
      <c r="F112" s="41">
        <v>920067.31599999999</v>
      </c>
      <c r="G112" s="27">
        <v>5795211</v>
      </c>
      <c r="H112" s="41">
        <v>2950022.6329999999</v>
      </c>
      <c r="I112" s="27"/>
      <c r="J112" s="42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69"/>
      <c r="AA112" s="27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</row>
    <row r="113" spans="1:58" s="8" customFormat="1" ht="18.75" customHeight="1">
      <c r="A113" s="43"/>
      <c r="B113" s="214" t="s">
        <v>126</v>
      </c>
      <c r="C113" s="27">
        <v>5637634.6110000005</v>
      </c>
      <c r="D113" s="41">
        <v>351326.10000000003</v>
      </c>
      <c r="E113" s="27">
        <v>1963469.0100000002</v>
      </c>
      <c r="F113" s="41">
        <v>316310.484</v>
      </c>
      <c r="G113" s="27">
        <v>1992339.0000000002</v>
      </c>
      <c r="H113" s="41">
        <v>1014190.017</v>
      </c>
      <c r="I113" s="27"/>
      <c r="J113" s="42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69"/>
      <c r="AA113" s="27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</row>
    <row r="114" spans="1:58" s="8" customFormat="1" ht="18.75" customHeight="1">
      <c r="A114" s="43"/>
      <c r="B114" s="214" t="s">
        <v>127</v>
      </c>
      <c r="C114" s="27">
        <v>7639604.1459999997</v>
      </c>
      <c r="D114" s="41">
        <v>373583.89999999997</v>
      </c>
      <c r="E114" s="27">
        <v>2087861.99</v>
      </c>
      <c r="F114" s="41">
        <v>336349.91599999997</v>
      </c>
      <c r="G114" s="27">
        <v>2118561</v>
      </c>
      <c r="H114" s="41">
        <v>1078442.683</v>
      </c>
      <c r="I114" s="27"/>
      <c r="J114" s="42"/>
      <c r="K114" s="27"/>
      <c r="L114" s="27"/>
      <c r="M114" s="27"/>
      <c r="N114" s="27">
        <v>1644804.6569999997</v>
      </c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69"/>
      <c r="AA114" s="27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</row>
    <row r="115" spans="1:58" s="8" customFormat="1" ht="18.75" customHeight="1">
      <c r="A115" s="43"/>
      <c r="B115" s="55" t="s">
        <v>74</v>
      </c>
      <c r="C115" s="27">
        <v>903351.06599999999</v>
      </c>
      <c r="D115" s="41"/>
      <c r="E115" s="27"/>
      <c r="F115" s="41"/>
      <c r="G115" s="27"/>
      <c r="H115" s="41"/>
      <c r="I115" s="27"/>
      <c r="J115" s="42"/>
      <c r="K115" s="27"/>
      <c r="L115" s="27"/>
      <c r="M115" s="27"/>
      <c r="N115" s="27"/>
      <c r="O115" s="27"/>
      <c r="P115" s="27">
        <v>903351.06599999999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69"/>
      <c r="AA115" s="27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</row>
    <row r="116" spans="1:58" s="8" customFormat="1" ht="18.75" customHeight="1">
      <c r="A116" s="43"/>
      <c r="B116" s="55" t="s">
        <v>128</v>
      </c>
      <c r="C116" s="27">
        <v>4495023.5200000005</v>
      </c>
      <c r="D116" s="41"/>
      <c r="E116" s="27"/>
      <c r="F116" s="41"/>
      <c r="G116" s="27"/>
      <c r="H116" s="41"/>
      <c r="I116" s="27"/>
      <c r="J116" s="42"/>
      <c r="K116" s="27"/>
      <c r="L116" s="27"/>
      <c r="M116" s="27"/>
      <c r="N116" s="27"/>
      <c r="O116" s="27"/>
      <c r="P116" s="27"/>
      <c r="Q116" s="27"/>
      <c r="R116" s="27">
        <v>4495023.5200000005</v>
      </c>
      <c r="S116" s="27"/>
      <c r="T116" s="27"/>
      <c r="U116" s="27"/>
      <c r="V116" s="27"/>
      <c r="W116" s="27"/>
      <c r="X116" s="27"/>
      <c r="Y116" s="27"/>
      <c r="Z116" s="69"/>
      <c r="AA116" s="27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</row>
    <row r="117" spans="1:58" s="8" customFormat="1" ht="18.75" customHeight="1">
      <c r="A117" s="43"/>
      <c r="B117" s="56" t="s">
        <v>21</v>
      </c>
      <c r="C117" s="27">
        <v>663521.03999999992</v>
      </c>
      <c r="D117" s="41"/>
      <c r="E117" s="27"/>
      <c r="F117" s="41"/>
      <c r="G117" s="27"/>
      <c r="H117" s="41"/>
      <c r="I117" s="27"/>
      <c r="J117" s="42"/>
      <c r="K117" s="27"/>
      <c r="L117" s="27"/>
      <c r="M117" s="27"/>
      <c r="N117" s="27"/>
      <c r="O117" s="27"/>
      <c r="P117" s="27"/>
      <c r="Q117" s="27"/>
      <c r="R117" s="27"/>
      <c r="S117" s="27"/>
      <c r="T117" s="27">
        <v>663521.03999999992</v>
      </c>
      <c r="U117" s="27"/>
      <c r="V117" s="27"/>
      <c r="W117" s="27"/>
      <c r="X117" s="27"/>
      <c r="Y117" s="27"/>
      <c r="Z117" s="69"/>
      <c r="AA117" s="27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</row>
    <row r="118" spans="1:58" s="8" customFormat="1" ht="18.75" customHeight="1">
      <c r="A118" s="43"/>
      <c r="B118" s="55" t="s">
        <v>80</v>
      </c>
      <c r="C118" s="27">
        <v>860899.79999999993</v>
      </c>
      <c r="D118" s="41"/>
      <c r="E118" s="27"/>
      <c r="F118" s="41"/>
      <c r="G118" s="27"/>
      <c r="H118" s="41"/>
      <c r="I118" s="27"/>
      <c r="J118" s="42"/>
      <c r="K118" s="27"/>
      <c r="L118" s="27"/>
      <c r="M118" s="27"/>
      <c r="N118" s="27"/>
      <c r="O118" s="27"/>
      <c r="P118" s="27">
        <v>860899.79999999993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69"/>
      <c r="AA118" s="27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</row>
    <row r="119" spans="1:58" s="8" customFormat="1" ht="18.75" customHeight="1">
      <c r="A119" s="43"/>
      <c r="B119" s="57" t="s">
        <v>129</v>
      </c>
      <c r="C119" s="27">
        <v>2589419.8200000003</v>
      </c>
      <c r="D119" s="41"/>
      <c r="E119" s="41"/>
      <c r="F119" s="41"/>
      <c r="G119" s="41"/>
      <c r="H119" s="41"/>
      <c r="I119" s="27"/>
      <c r="J119" s="42"/>
      <c r="K119" s="27"/>
      <c r="L119" s="27"/>
      <c r="M119" s="27"/>
      <c r="N119" s="27"/>
      <c r="O119" s="27"/>
      <c r="P119" s="41"/>
      <c r="Q119" s="27"/>
      <c r="R119" s="27">
        <v>2589419.8200000003</v>
      </c>
      <c r="S119" s="27"/>
      <c r="T119" s="41"/>
      <c r="U119" s="27"/>
      <c r="V119" s="27"/>
      <c r="W119" s="27"/>
      <c r="X119" s="27"/>
      <c r="Y119" s="27"/>
      <c r="Z119" s="69"/>
      <c r="AA119" s="27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</row>
    <row r="120" spans="1:58" s="8" customFormat="1" ht="18.75" customHeight="1">
      <c r="A120" s="43"/>
      <c r="B120" s="55" t="s">
        <v>83</v>
      </c>
      <c r="C120" s="27">
        <v>1314504.936</v>
      </c>
      <c r="D120" s="41"/>
      <c r="E120" s="27"/>
      <c r="F120" s="41"/>
      <c r="G120" s="27"/>
      <c r="H120" s="41"/>
      <c r="I120" s="27"/>
      <c r="J120" s="42"/>
      <c r="K120" s="27"/>
      <c r="L120" s="27"/>
      <c r="M120" s="27"/>
      <c r="N120" s="27"/>
      <c r="O120" s="27"/>
      <c r="P120" s="27">
        <v>1314504.936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69"/>
      <c r="AA120" s="27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</row>
    <row r="121" spans="1:58" s="8" customFormat="1" ht="18.75" customHeight="1">
      <c r="A121" s="43"/>
      <c r="B121" s="58" t="s">
        <v>130</v>
      </c>
      <c r="C121" s="27">
        <v>7375493.8646999998</v>
      </c>
      <c r="D121" s="41">
        <v>1010241.4764</v>
      </c>
      <c r="E121" s="41">
        <v>2342764.8738000002</v>
      </c>
      <c r="F121" s="41">
        <v>836122.04520000005</v>
      </c>
      <c r="G121" s="41">
        <v>2124243.6461999998</v>
      </c>
      <c r="H121" s="41">
        <v>1062121.8230999999</v>
      </c>
      <c r="I121" s="27"/>
      <c r="J121" s="42"/>
      <c r="K121" s="27"/>
      <c r="L121" s="27"/>
      <c r="M121" s="27"/>
      <c r="N121" s="27"/>
      <c r="O121" s="27"/>
      <c r="P121" s="41"/>
      <c r="Q121" s="27"/>
      <c r="R121" s="27"/>
      <c r="S121" s="27"/>
      <c r="T121" s="41"/>
      <c r="U121" s="27"/>
      <c r="V121" s="27"/>
      <c r="W121" s="27"/>
      <c r="X121" s="27"/>
      <c r="Y121" s="27"/>
      <c r="Z121" s="69"/>
      <c r="AA121" s="27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</row>
    <row r="122" spans="1:58" s="8" customFormat="1" ht="18.75" customHeight="1">
      <c r="A122" s="43"/>
      <c r="B122" s="58" t="s">
        <v>131</v>
      </c>
      <c r="C122" s="27">
        <v>5688183.068</v>
      </c>
      <c r="D122" s="41"/>
      <c r="E122" s="41"/>
      <c r="F122" s="41"/>
      <c r="G122" s="41"/>
      <c r="H122" s="41"/>
      <c r="I122" s="27"/>
      <c r="J122" s="42"/>
      <c r="K122" s="27"/>
      <c r="L122" s="27"/>
      <c r="M122" s="27"/>
      <c r="N122" s="27">
        <v>5688183.068</v>
      </c>
      <c r="O122" s="27"/>
      <c r="P122" s="41"/>
      <c r="Q122" s="27"/>
      <c r="R122" s="27"/>
      <c r="S122" s="27"/>
      <c r="T122" s="41"/>
      <c r="U122" s="27"/>
      <c r="V122" s="27"/>
      <c r="W122" s="27"/>
      <c r="X122" s="27"/>
      <c r="Y122" s="27"/>
      <c r="Z122" s="69"/>
      <c r="AA122" s="27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</row>
    <row r="123" spans="1:58" s="8" customFormat="1" ht="18.75" customHeight="1">
      <c r="A123" s="43"/>
      <c r="B123" s="58" t="s">
        <v>132</v>
      </c>
      <c r="C123" s="27">
        <v>9851893.8773999996</v>
      </c>
      <c r="D123" s="41">
        <v>1349440.7287999999</v>
      </c>
      <c r="E123" s="41">
        <v>3129372.9396000002</v>
      </c>
      <c r="F123" s="41">
        <v>1116858.8584</v>
      </c>
      <c r="G123" s="41">
        <v>2837480.9003999997</v>
      </c>
      <c r="H123" s="41">
        <v>1418740.4501999998</v>
      </c>
      <c r="I123" s="27"/>
      <c r="J123" s="42"/>
      <c r="K123" s="27"/>
      <c r="L123" s="27"/>
      <c r="M123" s="27"/>
      <c r="N123" s="27"/>
      <c r="O123" s="27"/>
      <c r="P123" s="41"/>
      <c r="Q123" s="27"/>
      <c r="R123" s="27"/>
      <c r="S123" s="27"/>
      <c r="T123" s="41"/>
      <c r="U123" s="27"/>
      <c r="V123" s="27"/>
      <c r="W123" s="27"/>
      <c r="X123" s="27"/>
      <c r="Y123" s="27"/>
      <c r="Z123" s="69"/>
      <c r="AA123" s="27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</row>
    <row r="124" spans="1:58" s="8" customFormat="1" ht="18.75" customHeight="1">
      <c r="A124" s="43"/>
      <c r="B124" s="58" t="s">
        <v>133</v>
      </c>
      <c r="C124" s="27">
        <v>9865617.3221999984</v>
      </c>
      <c r="D124" s="41">
        <v>1351320.4664</v>
      </c>
      <c r="E124" s="41">
        <v>3133732.0787999998</v>
      </c>
      <c r="F124" s="41">
        <v>1118414.6151999999</v>
      </c>
      <c r="G124" s="41">
        <v>2841433.4411999998</v>
      </c>
      <c r="H124" s="41">
        <v>1420716.7205999999</v>
      </c>
      <c r="I124" s="27"/>
      <c r="J124" s="42"/>
      <c r="K124" s="27"/>
      <c r="L124" s="27"/>
      <c r="M124" s="27"/>
      <c r="N124" s="27"/>
      <c r="O124" s="27"/>
      <c r="P124" s="41"/>
      <c r="Q124" s="27"/>
      <c r="R124" s="27"/>
      <c r="S124" s="27"/>
      <c r="T124" s="41"/>
      <c r="U124" s="27"/>
      <c r="V124" s="27"/>
      <c r="W124" s="27"/>
      <c r="X124" s="27"/>
      <c r="Y124" s="27"/>
      <c r="Z124" s="69"/>
      <c r="AA124" s="27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</row>
    <row r="125" spans="1:58" s="8" customFormat="1" ht="18.75" customHeight="1">
      <c r="A125" s="43"/>
      <c r="B125" s="58" t="s">
        <v>134</v>
      </c>
      <c r="C125" s="27">
        <v>5431787.5039999997</v>
      </c>
      <c r="D125" s="41"/>
      <c r="E125" s="41"/>
      <c r="F125" s="41"/>
      <c r="G125" s="41"/>
      <c r="H125" s="41"/>
      <c r="I125" s="27"/>
      <c r="J125" s="42"/>
      <c r="K125" s="27"/>
      <c r="L125" s="27"/>
      <c r="M125" s="27"/>
      <c r="N125" s="27">
        <v>5431787.5039999997</v>
      </c>
      <c r="O125" s="27"/>
      <c r="P125" s="41"/>
      <c r="Q125" s="27"/>
      <c r="R125" s="27"/>
      <c r="S125" s="27"/>
      <c r="T125" s="41"/>
      <c r="U125" s="27"/>
      <c r="V125" s="27"/>
      <c r="W125" s="27"/>
      <c r="X125" s="27"/>
      <c r="Y125" s="27"/>
      <c r="Z125" s="69"/>
      <c r="AA125" s="27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</row>
    <row r="126" spans="1:58" s="8" customFormat="1" ht="18.75" customHeight="1">
      <c r="A126" s="43"/>
      <c r="B126" s="58" t="s">
        <v>135</v>
      </c>
      <c r="C126" s="27">
        <v>5519507.9189999998</v>
      </c>
      <c r="D126" s="41">
        <v>756022.02799999993</v>
      </c>
      <c r="E126" s="41">
        <v>1753226.226</v>
      </c>
      <c r="F126" s="41">
        <v>625718.40399999998</v>
      </c>
      <c r="G126" s="41">
        <v>1589694.1739999999</v>
      </c>
      <c r="H126" s="41">
        <v>794847.08699999994</v>
      </c>
      <c r="I126" s="27"/>
      <c r="J126" s="42"/>
      <c r="K126" s="27"/>
      <c r="L126" s="27"/>
      <c r="M126" s="27"/>
      <c r="N126" s="27"/>
      <c r="O126" s="27"/>
      <c r="P126" s="41"/>
      <c r="Q126" s="27"/>
      <c r="R126" s="27"/>
      <c r="S126" s="27"/>
      <c r="T126" s="41"/>
      <c r="U126" s="27"/>
      <c r="V126" s="27"/>
      <c r="W126" s="27"/>
      <c r="X126" s="27"/>
      <c r="Y126" s="27"/>
      <c r="Z126" s="69"/>
      <c r="AA126" s="27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</row>
    <row r="127" spans="1:58" s="8" customFormat="1" ht="18.75" customHeight="1">
      <c r="A127" s="43"/>
      <c r="B127" s="58" t="s">
        <v>136</v>
      </c>
      <c r="C127" s="27">
        <v>8647529.6400000006</v>
      </c>
      <c r="D127" s="41">
        <v>1184475.68</v>
      </c>
      <c r="E127" s="41">
        <v>2746816.56</v>
      </c>
      <c r="F127" s="41">
        <v>980326.24</v>
      </c>
      <c r="G127" s="41">
        <v>2490607.44</v>
      </c>
      <c r="H127" s="41">
        <v>1245303.72</v>
      </c>
      <c r="I127" s="27"/>
      <c r="J127" s="42"/>
      <c r="K127" s="27"/>
      <c r="L127" s="27"/>
      <c r="M127" s="27"/>
      <c r="N127" s="27"/>
      <c r="O127" s="27"/>
      <c r="P127" s="41"/>
      <c r="Q127" s="27"/>
      <c r="R127" s="27"/>
      <c r="S127" s="27"/>
      <c r="T127" s="41"/>
      <c r="U127" s="27"/>
      <c r="V127" s="27"/>
      <c r="W127" s="27"/>
      <c r="X127" s="27"/>
      <c r="Y127" s="27"/>
      <c r="Z127" s="69"/>
      <c r="AA127" s="27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</row>
    <row r="128" spans="1:58" s="8" customFormat="1" ht="18.75" customHeight="1">
      <c r="A128" s="43"/>
      <c r="B128" s="58" t="s">
        <v>137</v>
      </c>
      <c r="C128" s="27">
        <v>6929649.1290000007</v>
      </c>
      <c r="D128" s="41"/>
      <c r="E128" s="41"/>
      <c r="F128" s="41"/>
      <c r="G128" s="41"/>
      <c r="H128" s="41"/>
      <c r="I128" s="27"/>
      <c r="J128" s="42"/>
      <c r="K128" s="27"/>
      <c r="L128" s="27"/>
      <c r="M128" s="27"/>
      <c r="N128" s="27"/>
      <c r="O128" s="27"/>
      <c r="P128" s="41"/>
      <c r="Q128" s="27"/>
      <c r="R128" s="27"/>
      <c r="S128" s="27"/>
      <c r="T128" s="41"/>
      <c r="U128" s="27"/>
      <c r="V128" s="27"/>
      <c r="W128" s="41">
        <v>6929649.1290000007</v>
      </c>
      <c r="X128" s="27"/>
      <c r="Y128" s="27"/>
      <c r="Z128" s="69"/>
      <c r="AA128" s="27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</row>
    <row r="129" spans="1:58" s="8" customFormat="1" ht="18.75" customHeight="1">
      <c r="A129" s="43"/>
      <c r="B129" s="58" t="s">
        <v>138</v>
      </c>
      <c r="C129" s="27">
        <v>930614.75</v>
      </c>
      <c r="D129" s="41"/>
      <c r="E129" s="41"/>
      <c r="F129" s="41"/>
      <c r="G129" s="41"/>
      <c r="H129" s="41"/>
      <c r="I129" s="27"/>
      <c r="J129" s="42"/>
      <c r="K129" s="27"/>
      <c r="L129" s="27"/>
      <c r="M129" s="27"/>
      <c r="N129" s="27"/>
      <c r="O129" s="27"/>
      <c r="P129" s="41">
        <v>930614.75</v>
      </c>
      <c r="Q129" s="27"/>
      <c r="R129" s="27"/>
      <c r="S129" s="27"/>
      <c r="T129" s="41"/>
      <c r="U129" s="27"/>
      <c r="V129" s="27"/>
      <c r="W129" s="41">
        <v>0</v>
      </c>
      <c r="X129" s="27"/>
      <c r="Y129" s="27"/>
      <c r="Z129" s="69"/>
      <c r="AA129" s="27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</row>
    <row r="130" spans="1:58" s="8" customFormat="1" ht="18.75" customHeight="1">
      <c r="A130" s="43"/>
      <c r="B130" s="59" t="s">
        <v>139</v>
      </c>
      <c r="C130" s="27">
        <v>3024726.9179999996</v>
      </c>
      <c r="D130" s="41"/>
      <c r="E130" s="27"/>
      <c r="F130" s="41"/>
      <c r="G130" s="27"/>
      <c r="H130" s="41"/>
      <c r="I130" s="27"/>
      <c r="J130" s="42"/>
      <c r="K130" s="27"/>
      <c r="L130" s="27"/>
      <c r="M130" s="27"/>
      <c r="N130" s="27"/>
      <c r="O130" s="27"/>
      <c r="P130" s="27">
        <v>3024726.9179999996</v>
      </c>
      <c r="Q130" s="27"/>
      <c r="R130" s="27"/>
      <c r="S130" s="27"/>
      <c r="T130" s="27"/>
      <c r="U130" s="27"/>
      <c r="V130" s="27"/>
      <c r="W130" s="27"/>
      <c r="X130" s="27"/>
      <c r="Y130" s="27"/>
      <c r="Z130" s="69"/>
      <c r="AA130" s="27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</row>
    <row r="131" spans="1:58" s="8" customFormat="1" ht="18.75" customHeight="1">
      <c r="A131" s="43"/>
      <c r="B131" s="54" t="s">
        <v>140</v>
      </c>
      <c r="C131" s="27">
        <v>7308773.0310000004</v>
      </c>
      <c r="D131" s="41">
        <v>455468.10000000003</v>
      </c>
      <c r="E131" s="27">
        <v>2545491.2100000004</v>
      </c>
      <c r="F131" s="41">
        <v>410072.96400000004</v>
      </c>
      <c r="G131" s="27">
        <v>2582919</v>
      </c>
      <c r="H131" s="41">
        <v>1314821.757</v>
      </c>
      <c r="I131" s="27"/>
      <c r="J131" s="42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69"/>
      <c r="AA131" s="27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</row>
    <row r="132" spans="1:58" s="8" customFormat="1" ht="18.75" customHeight="1">
      <c r="A132" s="43"/>
      <c r="B132" s="54" t="s">
        <v>103</v>
      </c>
      <c r="C132" s="27">
        <v>3858720.4720000005</v>
      </c>
      <c r="D132" s="41"/>
      <c r="E132" s="27"/>
      <c r="F132" s="41"/>
      <c r="G132" s="27"/>
      <c r="H132" s="41"/>
      <c r="I132" s="27"/>
      <c r="J132" s="42"/>
      <c r="K132" s="27"/>
      <c r="L132" s="27"/>
      <c r="M132" s="27"/>
      <c r="N132" s="27"/>
      <c r="O132" s="27"/>
      <c r="P132" s="27"/>
      <c r="Q132" s="27"/>
      <c r="R132" s="27">
        <v>3858720.4720000005</v>
      </c>
      <c r="S132" s="27"/>
      <c r="T132" s="27"/>
      <c r="U132" s="27"/>
      <c r="V132" s="27"/>
      <c r="W132" s="27"/>
      <c r="X132" s="27"/>
      <c r="Y132" s="27"/>
      <c r="Z132" s="69"/>
      <c r="AA132" s="27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</row>
  </sheetData>
  <mergeCells count="22">
    <mergeCell ref="Y6:Y7"/>
    <mergeCell ref="D2:P3"/>
    <mergeCell ref="X3:Y3"/>
    <mergeCell ref="A5:A8"/>
    <mergeCell ref="B5:B8"/>
    <mergeCell ref="C5:C7"/>
    <mergeCell ref="D5:T5"/>
    <mergeCell ref="U5:AA5"/>
    <mergeCell ref="D6:H6"/>
    <mergeCell ref="I6:I7"/>
    <mergeCell ref="J6:K7"/>
    <mergeCell ref="Z6:Z7"/>
    <mergeCell ref="AA6:AA7"/>
    <mergeCell ref="L6:L7"/>
    <mergeCell ref="M6:N7"/>
    <mergeCell ref="X6:X7"/>
    <mergeCell ref="O6:P7"/>
    <mergeCell ref="S6:T7"/>
    <mergeCell ref="U6:U7"/>
    <mergeCell ref="V6:V7"/>
    <mergeCell ref="W6:W7"/>
    <mergeCell ref="Q6:R7"/>
  </mergeCells>
  <pageMargins left="0.11811023622047245" right="0.11811023622047245" top="0.15748031496062992" bottom="0.15748031496062992" header="0.31496062992125984" footer="0.31496062992125984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K24" sqref="K24"/>
    </sheetView>
  </sheetViews>
  <sheetFormatPr defaultRowHeight="15"/>
  <cols>
    <col min="1" max="1" width="22.28515625" customWidth="1"/>
    <col min="2" max="2" width="17" customWidth="1"/>
    <col min="12" max="12" width="15.7109375" customWidth="1"/>
    <col min="13" max="13" width="17.28515625" customWidth="1"/>
  </cols>
  <sheetData>
    <row r="1" spans="1:15" s="8" customFormat="1" ht="12.75">
      <c r="C1" s="9"/>
      <c r="G1" s="9"/>
      <c r="H1" s="9"/>
      <c r="L1" s="10"/>
      <c r="M1" s="10"/>
    </row>
    <row r="2" spans="1:15" s="8" customFormat="1" ht="12.75">
      <c r="A2" s="11"/>
      <c r="B2" s="12"/>
      <c r="C2" s="13"/>
      <c r="D2" s="14"/>
      <c r="E2" s="15" t="s">
        <v>169</v>
      </c>
      <c r="F2" s="14"/>
      <c r="G2" s="13"/>
      <c r="H2" s="13"/>
      <c r="I2" s="12"/>
      <c r="J2" s="16"/>
      <c r="K2" s="16"/>
      <c r="L2" s="16"/>
      <c r="M2" s="16"/>
    </row>
    <row r="3" spans="1:15" s="8" customFormat="1" ht="20.25" customHeight="1">
      <c r="A3" s="11"/>
      <c r="B3" s="12"/>
      <c r="C3" s="13"/>
      <c r="D3" s="14"/>
      <c r="E3" s="15" t="s">
        <v>170</v>
      </c>
      <c r="F3" s="14"/>
      <c r="G3" s="13"/>
      <c r="H3" s="13"/>
      <c r="I3" s="12"/>
      <c r="J3" s="12"/>
      <c r="K3" s="12"/>
      <c r="L3" s="16"/>
      <c r="M3" s="16" t="s">
        <v>171</v>
      </c>
    </row>
    <row r="4" spans="1:15" s="8" customFormat="1" ht="12.75" customHeight="1">
      <c r="A4" s="207" t="s">
        <v>172</v>
      </c>
      <c r="B4" s="207" t="s">
        <v>173</v>
      </c>
      <c r="C4" s="208" t="s">
        <v>38</v>
      </c>
      <c r="D4" s="187" t="s">
        <v>174</v>
      </c>
      <c r="E4" s="187"/>
      <c r="F4" s="187"/>
      <c r="G4" s="187"/>
      <c r="H4" s="187"/>
      <c r="I4" s="178" t="s">
        <v>39</v>
      </c>
      <c r="J4" s="178"/>
      <c r="K4" s="178"/>
      <c r="L4" s="178"/>
      <c r="M4" s="178"/>
    </row>
    <row r="5" spans="1:15" s="21" customFormat="1" ht="12.75">
      <c r="A5" s="207"/>
      <c r="B5" s="207"/>
      <c r="C5" s="208"/>
      <c r="D5" s="17" t="s">
        <v>175</v>
      </c>
      <c r="E5" s="17" t="s">
        <v>176</v>
      </c>
      <c r="F5" s="17" t="s">
        <v>177</v>
      </c>
      <c r="G5" s="18" t="s">
        <v>178</v>
      </c>
      <c r="H5" s="18" t="s">
        <v>179</v>
      </c>
      <c r="I5" s="19" t="s">
        <v>175</v>
      </c>
      <c r="J5" s="19" t="s">
        <v>176</v>
      </c>
      <c r="K5" s="19" t="s">
        <v>177</v>
      </c>
      <c r="L5" s="20" t="s">
        <v>178</v>
      </c>
      <c r="M5" s="20" t="s">
        <v>179</v>
      </c>
    </row>
    <row r="6" spans="1:15" s="8" customFormat="1" ht="12.75">
      <c r="A6" s="207"/>
      <c r="B6" s="19" t="s">
        <v>180</v>
      </c>
      <c r="C6" s="18" t="s">
        <v>54</v>
      </c>
      <c r="D6" s="17" t="s">
        <v>167</v>
      </c>
      <c r="E6" s="17" t="s">
        <v>167</v>
      </c>
      <c r="F6" s="17" t="s">
        <v>167</v>
      </c>
      <c r="G6" s="18" t="s">
        <v>167</v>
      </c>
      <c r="H6" s="18" t="s">
        <v>167</v>
      </c>
      <c r="I6" s="19" t="s">
        <v>55</v>
      </c>
      <c r="J6" s="19" t="s">
        <v>55</v>
      </c>
      <c r="K6" s="19" t="s">
        <v>55</v>
      </c>
      <c r="L6" s="20" t="s">
        <v>55</v>
      </c>
      <c r="M6" s="20" t="s">
        <v>55</v>
      </c>
    </row>
    <row r="7" spans="1:15" s="22" customFormat="1" ht="12.7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  <c r="H7" s="18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</row>
    <row r="8" spans="1:15" s="8" customFormat="1" ht="39.75" customHeight="1">
      <c r="A8" s="167" t="s">
        <v>192</v>
      </c>
      <c r="B8" s="23">
        <f>B9+B10+B11</f>
        <v>169207.72999999998</v>
      </c>
      <c r="C8" s="24"/>
      <c r="D8" s="23"/>
      <c r="E8" s="23"/>
      <c r="F8" s="23"/>
      <c r="G8" s="24">
        <f>G9+G10+G11</f>
        <v>119</v>
      </c>
      <c r="H8" s="24">
        <f>G8</f>
        <v>119</v>
      </c>
      <c r="I8" s="23"/>
      <c r="J8" s="23"/>
      <c r="K8" s="23"/>
      <c r="L8" s="23">
        <f>L9+L10+L11</f>
        <v>639658255.57999992</v>
      </c>
      <c r="M8" s="23">
        <f>I8+J8+K8+L8</f>
        <v>639658255.57999992</v>
      </c>
    </row>
    <row r="9" spans="1:15" s="8" customFormat="1" ht="37.5" customHeight="1">
      <c r="A9" s="167" t="s">
        <v>188</v>
      </c>
      <c r="B9" s="20">
        <v>23305.85</v>
      </c>
      <c r="C9" s="18"/>
      <c r="D9" s="20"/>
      <c r="E9" s="20"/>
      <c r="F9" s="20"/>
      <c r="G9" s="18">
        <v>22</v>
      </c>
      <c r="H9" s="25">
        <f>G9</f>
        <v>22</v>
      </c>
      <c r="I9" s="20"/>
      <c r="J9" s="20"/>
      <c r="K9" s="20"/>
      <c r="L9" s="20">
        <v>68074709.530000001</v>
      </c>
      <c r="M9" s="20">
        <f>I9+J9+K9+L9</f>
        <v>68074709.530000001</v>
      </c>
      <c r="O9" s="10"/>
    </row>
    <row r="10" spans="1:15" s="8" customFormat="1" ht="45.75" customHeight="1">
      <c r="A10" s="167" t="s">
        <v>189</v>
      </c>
      <c r="B10" s="20">
        <v>77907.89</v>
      </c>
      <c r="C10" s="18"/>
      <c r="D10" s="20"/>
      <c r="E10" s="20"/>
      <c r="F10" s="20"/>
      <c r="G10" s="18">
        <v>52</v>
      </c>
      <c r="H10" s="25">
        <f t="shared" ref="H10:H11" si="0">G10</f>
        <v>52</v>
      </c>
      <c r="I10" s="20"/>
      <c r="J10" s="20"/>
      <c r="K10" s="20"/>
      <c r="L10" s="20">
        <v>357561386.27999997</v>
      </c>
      <c r="M10" s="20">
        <f t="shared" ref="M10:M11" si="1">I10+J10+K10+L10</f>
        <v>357561386.27999997</v>
      </c>
    </row>
    <row r="11" spans="1:15" s="8" customFormat="1" ht="44.25" customHeight="1">
      <c r="A11" s="167" t="s">
        <v>190</v>
      </c>
      <c r="B11" s="20">
        <v>67993.990000000005</v>
      </c>
      <c r="C11" s="18"/>
      <c r="D11" s="20"/>
      <c r="E11" s="20"/>
      <c r="F11" s="20"/>
      <c r="G11" s="18">
        <v>45</v>
      </c>
      <c r="H11" s="25">
        <f t="shared" si="0"/>
        <v>45</v>
      </c>
      <c r="I11" s="20"/>
      <c r="J11" s="20"/>
      <c r="K11" s="20"/>
      <c r="L11" s="20">
        <v>214022159.77000001</v>
      </c>
      <c r="M11" s="20">
        <f t="shared" si="1"/>
        <v>214022159.77000001</v>
      </c>
    </row>
    <row r="12" spans="1:15">
      <c r="A12" s="168"/>
    </row>
    <row r="24" spans="2:2">
      <c r="B24" t="s">
        <v>191</v>
      </c>
    </row>
  </sheetData>
  <mergeCells count="5">
    <mergeCell ref="A4:A6"/>
    <mergeCell ref="B4:B5"/>
    <mergeCell ref="C4:C5"/>
    <mergeCell ref="D4:H4"/>
    <mergeCell ref="I4:M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2017-12-08T05:15:49Z</dcterms:modified>
</cp:coreProperties>
</file>